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vxkaikei\10_経営管理室\ALL_経理係\24_経営比較分析公表\R05年度分\02 報告分\修正後様式\"/>
    </mc:Choice>
  </mc:AlternateContent>
  <xr:revisionPtr revIDLastSave="0" documentId="13_ncr:1_{8C99CEAC-A214-4515-9D47-C279EA7B3D3B}" xr6:coauthVersionLast="47" xr6:coauthVersionMax="47" xr10:uidLastSave="{00000000-0000-0000-0000-000000000000}"/>
  <workbookProtection workbookAlgorithmName="SHA-512" workbookHashValue="eY+JlqijuPcDyLPefBDz0Yi38rHNUU1hAgBCtuNiiggHTXo1ySIia+IyRGUYfK/1je8xaRbRtBj+u2MbFHN9bA==" workbookSaltValue="PSToaI4c81+TguUaq8Fd0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85" i="4"/>
  <c r="F85" i="4"/>
  <c r="AT10" i="4"/>
  <c r="AL10" i="4"/>
  <c r="I10" i="4"/>
  <c r="AL8" i="4"/>
  <c r="I8" i="4"/>
</calcChain>
</file>

<file path=xl/sharedStrings.xml><?xml version="1.0" encoding="utf-8"?>
<sst xmlns="http://schemas.openxmlformats.org/spreadsheetml/2006/main" count="236" uniqueCount="114">
  <si>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</si>
  <si>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</si>
  <si>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</si>
  <si>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</si>
  <si>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</si>
  <si>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</si>
  <si>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</si>
  <si>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</si>
  <si>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</si>
  <si>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</si>
  <si>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</si>
  <si>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</si>
  <si>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</si>
  <si>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</si>
  <si>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</si>
  <si>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</si>
  <si>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</si>
  <si>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</si>
  <si>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</si>
  <si>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</si>
  <si>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</si>
  <si>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</si>
  <si>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</si>
  <si>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</si>
  <si>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</si>
  <si>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</si>
  <si>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</si>
  <si>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</si>
  <si>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</si>
  <si>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</si>
  <si>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</si>
  <si>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</si>
  <si>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</si>
  <si>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</si>
  <si>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</si>
  <si>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</si>
  <si>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</si>
  <si>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</si>
  <si>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</si>
  <si>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</si>
  <si>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</si>
  <si>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</si>
  <si>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</si>
  <si>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</si>
  <si>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</si>
  <si>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</si>
  <si>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</si>
  <si>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</si>
  <si>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</si>
  <si>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</si>
  <si>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</si>
  <si>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</si>
  <si>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</si>
  <si>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</si>
  <si>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</si>
  <si>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</si>
  <si>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</si>
  <si>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</si>
  <si>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</si>
  <si>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</si>
  <si>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</si>
  <si>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</si>
  <si>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</si>
  <si>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</si>
  <si>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</si>
  <si>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</si>
  <si>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</si>
  <si>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</si>
  <si>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</si>
  <si>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</si>
  <si>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</si>
  <si>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</si>
  <si>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</si>
  <si>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</si>
  <si>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</si>
  <si>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</si>
  <si>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</si>
  <si>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</si>
  <si>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</si>
  <si>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</si>
  <si>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</si>
  <si>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</si>
  <si>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</si>
  <si>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</si>
  <si>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</si>
  <si>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</si>
  <si>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</si>
  <si>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</si>
  <si>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</si>
  <si>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</si>
  <si>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</si>
  <si>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</si>
  <si>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</si>
  <si>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</si>
  <si>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</si>
  <si>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天理市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</si>
  <si>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</si>
  <si>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</si>
  <si>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</si>
  <si>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</si>
  <si>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</si>
  <si>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</si>
  <si>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</si>
  <si>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</si>
  <si>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</si>
  <si>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</si>
  <si>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</si>
  <si>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</si>
  <si>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</si>
  <si>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</si>
  <si>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</si>
  <si>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①経常収支比率は、100％以上であり類似団体平均値を上回っている。
②累積欠損金比率は、0％である。
③流動比率は、類似団体平均値を下回っており、短期的な債務に対する支払能力は低い。
④企業債残高対事業規模比率は、類似団体平均値を下回っている。
⑤経費回収率は、100％未満であるが類似団体平均値を上回っている。
⑥汚水処理原価は、類似団体平均値を下回っている。
⑦施設利用率は、県の流域下水道処理施設を利用していることから算出しない。
⑧水洗化率は、類似団体平均値を上回っている。
　以上の結果から、①②より単年度収支は黒字であり、累積欠損金も発生していない。⑥より汚水処理に要した費用は類似団体に比べ安価である。⑤が100％を下回っていることから、汚水処理に要した費用を使用料収入のみで賄えていない状況である。</t>
    <rPh sb="1" eb="3">
      <t>ケイジョウ</t>
    </rPh>
    <rPh sb="3" eb="5">
      <t>シュウシ</t>
    </rPh>
    <rPh sb="5" eb="7">
      <t>ヒリツ</t>
    </rPh>
    <rPh sb="13" eb="15">
      <t>イジョウ</t>
    </rPh>
    <rPh sb="18" eb="20">
      <t>ルイジ</t>
    </rPh>
    <rPh sb="20" eb="22">
      <t>ダンタイ</t>
    </rPh>
    <rPh sb="22" eb="25">
      <t>ヘイキンチ</t>
    </rPh>
    <rPh sb="26" eb="28">
      <t>ウワマワ</t>
    </rPh>
    <rPh sb="35" eb="37">
      <t>ルイセキ</t>
    </rPh>
    <rPh sb="37" eb="40">
      <t>ケッソンキン</t>
    </rPh>
    <rPh sb="40" eb="42">
      <t>ヒリツ</t>
    </rPh>
    <rPh sb="52" eb="54">
      <t>リュウドウ</t>
    </rPh>
    <rPh sb="54" eb="56">
      <t>ヒリツ</t>
    </rPh>
    <rPh sb="58" eb="60">
      <t>ルイジ</t>
    </rPh>
    <rPh sb="60" eb="62">
      <t>ダンタイ</t>
    </rPh>
    <rPh sb="62" eb="65">
      <t>ヘイキンチ</t>
    </rPh>
    <rPh sb="66" eb="68">
      <t>シタマワ</t>
    </rPh>
    <rPh sb="73" eb="76">
      <t>タンキテキ</t>
    </rPh>
    <rPh sb="77" eb="79">
      <t>サイム</t>
    </rPh>
    <rPh sb="80" eb="81">
      <t>タイ</t>
    </rPh>
    <rPh sb="83" eb="85">
      <t>シハライ</t>
    </rPh>
    <rPh sb="85" eb="87">
      <t>ノウリョク</t>
    </rPh>
    <rPh sb="88" eb="89">
      <t>ヒク</t>
    </rPh>
    <rPh sb="93" eb="96">
      <t>キギョウサイ</t>
    </rPh>
    <rPh sb="96" eb="98">
      <t>ザンダカ</t>
    </rPh>
    <rPh sb="98" eb="99">
      <t>タイ</t>
    </rPh>
    <rPh sb="99" eb="101">
      <t>ジギョウ</t>
    </rPh>
    <rPh sb="101" eb="103">
      <t>キボ</t>
    </rPh>
    <rPh sb="103" eb="105">
      <t>ヒリツ</t>
    </rPh>
    <rPh sb="107" eb="109">
      <t>ルイジ</t>
    </rPh>
    <rPh sb="109" eb="111">
      <t>ダンタイ</t>
    </rPh>
    <rPh sb="111" eb="114">
      <t>ヘイキンチ</t>
    </rPh>
    <rPh sb="115" eb="117">
      <t>シタマワ</t>
    </rPh>
    <rPh sb="124" eb="126">
      <t>ケイヒ</t>
    </rPh>
    <rPh sb="126" eb="128">
      <t>カイシュウ</t>
    </rPh>
    <rPh sb="128" eb="129">
      <t>リツ</t>
    </rPh>
    <rPh sb="135" eb="137">
      <t>ミマン</t>
    </rPh>
    <rPh sb="141" eb="143">
      <t>ルイジ</t>
    </rPh>
    <rPh sb="143" eb="145">
      <t>ダンタイ</t>
    </rPh>
    <rPh sb="145" eb="148">
      <t>ヘイキンチ</t>
    </rPh>
    <rPh sb="149" eb="151">
      <t>ウワマワ</t>
    </rPh>
    <rPh sb="158" eb="160">
      <t>オスイ</t>
    </rPh>
    <rPh sb="160" eb="162">
      <t>ショリ</t>
    </rPh>
    <rPh sb="162" eb="164">
      <t>ゲンカ</t>
    </rPh>
    <rPh sb="166" eb="168">
      <t>ルイジ</t>
    </rPh>
    <rPh sb="168" eb="170">
      <t>ダンタイ</t>
    </rPh>
    <rPh sb="170" eb="173">
      <t>ヘイキンチ</t>
    </rPh>
    <rPh sb="174" eb="176">
      <t>シタマワ</t>
    </rPh>
    <rPh sb="183" eb="185">
      <t>シセツ</t>
    </rPh>
    <rPh sb="185" eb="187">
      <t>リヨウ</t>
    </rPh>
    <rPh sb="187" eb="188">
      <t>リツ</t>
    </rPh>
    <rPh sb="190" eb="191">
      <t>ケン</t>
    </rPh>
    <rPh sb="192" eb="194">
      <t>リュウイキ</t>
    </rPh>
    <rPh sb="194" eb="197">
      <t>ゲスイドウ</t>
    </rPh>
    <rPh sb="197" eb="199">
      <t>ショリ</t>
    </rPh>
    <rPh sb="199" eb="201">
      <t>シセツ</t>
    </rPh>
    <rPh sb="202" eb="204">
      <t>リヨウ</t>
    </rPh>
    <rPh sb="212" eb="214">
      <t>サンシュツ</t>
    </rPh>
    <rPh sb="220" eb="223">
      <t>スイセンカ</t>
    </rPh>
    <rPh sb="223" eb="224">
      <t>リツ</t>
    </rPh>
    <rPh sb="226" eb="228">
      <t>ルイジ</t>
    </rPh>
    <rPh sb="228" eb="230">
      <t>ダンタイ</t>
    </rPh>
    <rPh sb="230" eb="233">
      <t>ヘイキンチ</t>
    </rPh>
    <rPh sb="234" eb="236">
      <t>ウワマワ</t>
    </rPh>
    <rPh sb="244" eb="246">
      <t>イジョウ</t>
    </rPh>
    <rPh sb="247" eb="249">
      <t>ケッカ</t>
    </rPh>
    <rPh sb="256" eb="259">
      <t>タンネンド</t>
    </rPh>
    <rPh sb="259" eb="261">
      <t>シュウシ</t>
    </rPh>
    <rPh sb="262" eb="264">
      <t>クロジ</t>
    </rPh>
    <rPh sb="268" eb="270">
      <t>ルイセキ</t>
    </rPh>
    <rPh sb="270" eb="273">
      <t>ケッソンキン</t>
    </rPh>
    <rPh sb="274" eb="276">
      <t>ハッセイ</t>
    </rPh>
    <rPh sb="285" eb="287">
      <t>オスイ</t>
    </rPh>
    <rPh sb="287" eb="289">
      <t>ショリ</t>
    </rPh>
    <rPh sb="290" eb="291">
      <t>ヨウ</t>
    </rPh>
    <rPh sb="293" eb="295">
      <t>ヒヨウ</t>
    </rPh>
    <rPh sb="296" eb="298">
      <t>ルイジ</t>
    </rPh>
    <rPh sb="298" eb="300">
      <t>ダンタイ</t>
    </rPh>
    <rPh sb="301" eb="302">
      <t>クラ</t>
    </rPh>
    <rPh sb="303" eb="305">
      <t>アンカ</t>
    </rPh>
    <rPh sb="316" eb="318">
      <t>シタマワ</t>
    </rPh>
    <rPh sb="327" eb="329">
      <t>オスイ</t>
    </rPh>
    <rPh sb="329" eb="331">
      <t>ショリ</t>
    </rPh>
    <rPh sb="332" eb="333">
      <t>ヨウ</t>
    </rPh>
    <rPh sb="335" eb="337">
      <t>ヒヨウ</t>
    </rPh>
    <rPh sb="338" eb="341">
      <t>シヨウリョウ</t>
    </rPh>
    <rPh sb="341" eb="343">
      <t>シュウニュウ</t>
    </rPh>
    <rPh sb="346" eb="347">
      <t>マカナ</t>
    </rPh>
    <rPh sb="352" eb="354">
      <t>ジョウキョウ</t>
    </rPh>
    <phoneticPr fontId="4"/>
  </si>
  <si>
    <t>①有形固定資産減価償却率は、類似団体平均値を下回っている。
②管渠老朽化率は、法定耐用年数を経過した管渠がないため0％である。
③管渠改善率は、更新した管渠がないため0％である。
　以上の結果から、現時点で法定耐用年数を経過した管渠はないが、老朽化した管渠が今後発生する見込みである。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シタマワ</t>
    </rPh>
    <rPh sb="31" eb="33">
      <t>カンキョ</t>
    </rPh>
    <rPh sb="33" eb="35">
      <t>ロウキュウ</t>
    </rPh>
    <rPh sb="35" eb="36">
      <t>カ</t>
    </rPh>
    <rPh sb="36" eb="37">
      <t>リツ</t>
    </rPh>
    <rPh sb="39" eb="41">
      <t>ホウテイ</t>
    </rPh>
    <rPh sb="41" eb="43">
      <t>タイヨウ</t>
    </rPh>
    <rPh sb="43" eb="45">
      <t>ネンスウ</t>
    </rPh>
    <rPh sb="46" eb="48">
      <t>ケイカ</t>
    </rPh>
    <rPh sb="50" eb="52">
      <t>カンキョ</t>
    </rPh>
    <rPh sb="65" eb="67">
      <t>カンキョ</t>
    </rPh>
    <rPh sb="67" eb="69">
      <t>カイゼン</t>
    </rPh>
    <rPh sb="69" eb="70">
      <t>リツ</t>
    </rPh>
    <rPh sb="72" eb="74">
      <t>コウシン</t>
    </rPh>
    <rPh sb="76" eb="78">
      <t>カンキョ</t>
    </rPh>
    <rPh sb="92" eb="94">
      <t>イジョウ</t>
    </rPh>
    <rPh sb="95" eb="97">
      <t>ケッカ</t>
    </rPh>
    <rPh sb="100" eb="103">
      <t>ゲンジテン</t>
    </rPh>
    <rPh sb="104" eb="106">
      <t>ホウテイ</t>
    </rPh>
    <rPh sb="106" eb="108">
      <t>タイヨウ</t>
    </rPh>
    <rPh sb="108" eb="110">
      <t>ネンスウ</t>
    </rPh>
    <rPh sb="111" eb="113">
      <t>ケイカ</t>
    </rPh>
    <rPh sb="115" eb="117">
      <t>カンキョ</t>
    </rPh>
    <rPh sb="122" eb="125">
      <t>ロウキュウカ</t>
    </rPh>
    <rPh sb="127" eb="129">
      <t>カンキョ</t>
    </rPh>
    <rPh sb="130" eb="132">
      <t>コンゴ</t>
    </rPh>
    <rPh sb="132" eb="134">
      <t>ハッセイ</t>
    </rPh>
    <rPh sb="136" eb="138">
      <t>ミコミ</t>
    </rPh>
    <phoneticPr fontId="4"/>
  </si>
  <si>
    <t>　特定環境保全公共下水道区域は、公共下水道区域と比べて人口密度が低く、経費に対する使用料収入が少額である。既に投資した管渠等の減価償却費及び企業債元利償還金が影響し、経営状況を圧迫している。
　下水道経営を維持していくために、これまで経費削減に取り組んできたが、施設の維持管理費や管渠等の更新費用を削減することは難しい。そのため、下水道施設全体の点検、調査、修繕及び改築を施設管理計画（下水道ストックマネジメント計画）に基づき、更新投資に必要な財源の確保を行いつつ更新を実施していく。</t>
    <rPh sb="1" eb="3">
      <t>トクテイ</t>
    </rPh>
    <rPh sb="3" eb="5">
      <t>カンキョウ</t>
    </rPh>
    <rPh sb="5" eb="7">
      <t>ホゼン</t>
    </rPh>
    <rPh sb="7" eb="9">
      <t>コウキョウ</t>
    </rPh>
    <rPh sb="9" eb="12">
      <t>ゲスイドウ</t>
    </rPh>
    <rPh sb="12" eb="14">
      <t>クイキ</t>
    </rPh>
    <rPh sb="16" eb="18">
      <t>コウキョウ</t>
    </rPh>
    <rPh sb="18" eb="21">
      <t>ゲスイドウ</t>
    </rPh>
    <rPh sb="21" eb="23">
      <t>クイキ</t>
    </rPh>
    <rPh sb="24" eb="25">
      <t>クラ</t>
    </rPh>
    <rPh sb="27" eb="29">
      <t>ジンコウ</t>
    </rPh>
    <rPh sb="29" eb="31">
      <t>ミツド</t>
    </rPh>
    <rPh sb="32" eb="33">
      <t>ヒク</t>
    </rPh>
    <rPh sb="35" eb="37">
      <t>ケイヒ</t>
    </rPh>
    <rPh sb="38" eb="39">
      <t>タイ</t>
    </rPh>
    <rPh sb="41" eb="44">
      <t>シヨウリョウ</t>
    </rPh>
    <rPh sb="44" eb="46">
      <t>シュウニュウ</t>
    </rPh>
    <rPh sb="47" eb="49">
      <t>ショウガク</t>
    </rPh>
    <rPh sb="53" eb="54">
      <t>スデ</t>
    </rPh>
    <rPh sb="55" eb="57">
      <t>トウシ</t>
    </rPh>
    <rPh sb="59" eb="61">
      <t>カンキョ</t>
    </rPh>
    <rPh sb="61" eb="62">
      <t>トウ</t>
    </rPh>
    <rPh sb="63" eb="68">
      <t>ゲンカショウキャクヒ</t>
    </rPh>
    <rPh sb="68" eb="69">
      <t>オヨ</t>
    </rPh>
    <rPh sb="70" eb="73">
      <t>キギョウサイ</t>
    </rPh>
    <rPh sb="73" eb="75">
      <t>ガンリ</t>
    </rPh>
    <rPh sb="75" eb="78">
      <t>ショウカンキン</t>
    </rPh>
    <rPh sb="79" eb="81">
      <t>エイキョウ</t>
    </rPh>
    <rPh sb="83" eb="85">
      <t>ケイエイ</t>
    </rPh>
    <rPh sb="85" eb="87">
      <t>ジョウキョウ</t>
    </rPh>
    <rPh sb="88" eb="90">
      <t>アッパク</t>
    </rPh>
    <rPh sb="97" eb="100">
      <t>ゲスイドウ</t>
    </rPh>
    <rPh sb="100" eb="102">
      <t>ケイエイ</t>
    </rPh>
    <rPh sb="103" eb="105">
      <t>イジ</t>
    </rPh>
    <rPh sb="117" eb="119">
      <t>ケイヒ</t>
    </rPh>
    <rPh sb="119" eb="121">
      <t>サクゲン</t>
    </rPh>
    <rPh sb="122" eb="123">
      <t>ト</t>
    </rPh>
    <rPh sb="124" eb="125">
      <t>ク</t>
    </rPh>
    <rPh sb="131" eb="133">
      <t>シセツ</t>
    </rPh>
    <rPh sb="134" eb="136">
      <t>イジ</t>
    </rPh>
    <rPh sb="136" eb="138">
      <t>カンリ</t>
    </rPh>
    <rPh sb="138" eb="139">
      <t>ヒ</t>
    </rPh>
    <rPh sb="140" eb="142">
      <t>カンキョ</t>
    </rPh>
    <rPh sb="142" eb="143">
      <t>トウ</t>
    </rPh>
    <rPh sb="144" eb="146">
      <t>コウシン</t>
    </rPh>
    <rPh sb="146" eb="148">
      <t>ヒヨウ</t>
    </rPh>
    <rPh sb="149" eb="151">
      <t>サクゲン</t>
    </rPh>
    <rPh sb="156" eb="157">
      <t>ムズカ</t>
    </rPh>
    <rPh sb="165" eb="168">
      <t>ゲスイドウ</t>
    </rPh>
    <rPh sb="168" eb="170">
      <t>シセツ</t>
    </rPh>
    <rPh sb="170" eb="172">
      <t>ゼンタイ</t>
    </rPh>
    <rPh sb="173" eb="175">
      <t>テンケン</t>
    </rPh>
    <rPh sb="176" eb="178">
      <t>チョウサ</t>
    </rPh>
    <rPh sb="179" eb="181">
      <t>シュウゼン</t>
    </rPh>
    <rPh sb="181" eb="182">
      <t>オヨ</t>
    </rPh>
    <rPh sb="183" eb="185">
      <t>カイチク</t>
    </rPh>
    <rPh sb="186" eb="188">
      <t>シセツ</t>
    </rPh>
    <rPh sb="188" eb="190">
      <t>カンリ</t>
    </rPh>
    <rPh sb="190" eb="192">
      <t>ケイカク</t>
    </rPh>
    <rPh sb="193" eb="196">
      <t>ゲスイドウ</t>
    </rPh>
    <rPh sb="206" eb="208">
      <t>ケイカク</t>
    </rPh>
    <rPh sb="210" eb="211">
      <t>モト</t>
    </rPh>
    <rPh sb="214" eb="216">
      <t>コウシン</t>
    </rPh>
    <rPh sb="216" eb="218">
      <t>トウシ</t>
    </rPh>
    <rPh sb="219" eb="221">
      <t>ヒツヨウ</t>
    </rPh>
    <rPh sb="222" eb="224">
      <t>ザイゲン</t>
    </rPh>
    <rPh sb="225" eb="227">
      <t>カクホ</t>
    </rPh>
    <rPh sb="228" eb="229">
      <t>オコナ</t>
    </rPh>
    <rPh sb="232" eb="234">
      <t>コウシン</t>
    </rPh>
    <rPh sb="235" eb="23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</si>
</sst>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D8-4BAE-92A6-C8DDEFA11C3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44D8-4BAE-92A6-C8DDEFA11C3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4D-477A-9038-48FCDD1B4A9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314D-477A-9038-48FCDD1B4A9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88.49</c:v>
                </c:pt>
                <c:pt idx="1">
                  <c:v>88.78</c:v>
                </c:pt>
                <c:pt idx="2">
                  <c:v>88.92</c:v>
                </c:pt>
                <c:pt idx="3">
                  <c:v>89.67</c:v>
                </c:pt>
                <c:pt idx="4">
                  <c:v>90.12</c:v>
                </c:pt>
              </c:numCache>
            </c:numRef>
          </c:val>
          <c:extLst>
            <c:ext xmlns:c16="http://schemas.microsoft.com/office/drawing/2014/chart" uri="{C3380CC4-5D6E-409C-BE32-E72D297353CC}">
              <c16:uniqueId val="{00000000-87C2-49DD-9A33-816551E5B88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87C2-49DD-9A33-816551E5B88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100.52</c:v>
                </c:pt>
                <c:pt idx="1">
                  <c:v>103.01</c:v>
                </c:pt>
                <c:pt idx="2">
                  <c:v>106.06</c:v>
                </c:pt>
                <c:pt idx="3">
                  <c:v>114.31</c:v>
                </c:pt>
                <c:pt idx="4">
                  <c:v>120.23</c:v>
                </c:pt>
              </c:numCache>
            </c:numRef>
          </c:val>
          <c:extLst>
            <c:ext xmlns:c16="http://schemas.microsoft.com/office/drawing/2014/chart" uri="{C3380CC4-5D6E-409C-BE32-E72D297353CC}">
              <c16:uniqueId val="{00000000-6412-4383-AB6F-1264DB01A09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6412-4383-AB6F-1264DB01A09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23.44</c:v>
                </c:pt>
                <c:pt idx="1">
                  <c:v>25.8</c:v>
                </c:pt>
                <c:pt idx="2">
                  <c:v>28.14</c:v>
                </c:pt>
                <c:pt idx="3">
                  <c:v>30.42</c:v>
                </c:pt>
                <c:pt idx="4">
                  <c:v>32.75</c:v>
                </c:pt>
              </c:numCache>
            </c:numRef>
          </c:val>
          <c:extLst>
            <c:ext xmlns:c16="http://schemas.microsoft.com/office/drawing/2014/chart" uri="{C3380CC4-5D6E-409C-BE32-E72D297353CC}">
              <c16:uniqueId val="{00000000-96AA-4198-A489-0A8F5AA0F2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96AA-4198-A489-0A8F5AA0F2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84-4501-9278-E32988D55AC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9184-4501-9278-E32988D55AC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D1-4D52-86CA-E337A72D5A0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B1D1-4D52-86CA-E337A72D5A0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36.21</c:v>
                </c:pt>
                <c:pt idx="1">
                  <c:v>24.51</c:v>
                </c:pt>
                <c:pt idx="2">
                  <c:v>11.78</c:v>
                </c:pt>
                <c:pt idx="3">
                  <c:v>-4.2</c:v>
                </c:pt>
                <c:pt idx="4">
                  <c:v>-31.2</c:v>
                </c:pt>
              </c:numCache>
            </c:numRef>
          </c:val>
          <c:extLst>
            <c:ext xmlns:c16="http://schemas.microsoft.com/office/drawing/2014/chart" uri="{C3380CC4-5D6E-409C-BE32-E72D297353CC}">
              <c16:uniqueId val="{00000000-14B1-44E2-AE25-836AD274D26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14B1-44E2-AE25-836AD274D26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320.05</c:v>
                </c:pt>
                <c:pt idx="1">
                  <c:v>331.68</c:v>
                </c:pt>
                <c:pt idx="2">
                  <c:v>294.83</c:v>
                </c:pt>
                <c:pt idx="3">
                  <c:v>274.91000000000003</c:v>
                </c:pt>
                <c:pt idx="4">
                  <c:v>238.41</c:v>
                </c:pt>
              </c:numCache>
            </c:numRef>
          </c:val>
          <c:extLst>
            <c:ext xmlns:c16="http://schemas.microsoft.com/office/drawing/2014/chart" uri="{C3380CC4-5D6E-409C-BE32-E72D297353CC}">
              <c16:uniqueId val="{00000000-3927-4872-8924-A601291F38C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3927-4872-8924-A601291F38C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95.1</c:v>
                </c:pt>
                <c:pt idx="1">
                  <c:v>94.59</c:v>
                </c:pt>
                <c:pt idx="2">
                  <c:v>93.99</c:v>
                </c:pt>
                <c:pt idx="3">
                  <c:v>93.81</c:v>
                </c:pt>
                <c:pt idx="4">
                  <c:v>93.71</c:v>
                </c:pt>
              </c:numCache>
            </c:numRef>
          </c:val>
          <c:extLst>
            <c:ext xmlns:c16="http://schemas.microsoft.com/office/drawing/2014/chart" uri="{C3380CC4-5D6E-409C-BE32-E72D297353CC}">
              <c16:uniqueId val="{00000000-98D6-4617-8724-A21F8049F19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98D6-4617-8724-A21F8049F19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7369-4DE5-A485-25165F81147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7369-4DE5-A485-25165F81147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9"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奈良県　天理市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54">
        <f>データ!S6</f>
        <v>61328</v>
      </c>
      <c r="AM8" s="54"/>
      <c r="AN8" s="54"/>
      <c r="AO8" s="54"/>
      <c r="AP8" s="54"/>
      <c r="AQ8" s="54"/>
      <c r="AR8" s="54"/>
      <c r="AS8" s="54"/>
      <c r="AT8" s="53">
        <f>データ!T6</f>
        <v>86.42</v>
      </c>
      <c r="AU8" s="53"/>
      <c r="AV8" s="53"/>
      <c r="AW8" s="53"/>
      <c r="AX8" s="53"/>
      <c r="AY8" s="53"/>
      <c r="AZ8" s="53"/>
      <c r="BA8" s="53"/>
      <c r="BB8" s="53">
        <f>データ!U6</f>
        <v>709.65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59.75</v>
      </c>
      <c r="J10" s="53"/>
      <c r="K10" s="53"/>
      <c r="L10" s="53"/>
      <c r="M10" s="53"/>
      <c r="N10" s="53"/>
      <c r="O10" s="53"/>
      <c r="P10" s="53">
        <f>データ!P6</f>
        <v>16.66</v>
      </c>
      <c r="Q10" s="53"/>
      <c r="R10" s="53"/>
      <c r="S10" s="53"/>
      <c r="T10" s="53"/>
      <c r="U10" s="53"/>
      <c r="V10" s="53"/>
      <c r="W10" s="53">
        <f>データ!Q6</f>
        <v>86</v>
      </c>
      <c r="X10" s="53"/>
      <c r="Y10" s="53"/>
      <c r="Z10" s="53"/>
      <c r="AA10" s="53"/>
      <c r="AB10" s="53"/>
      <c r="AC10" s="53"/>
      <c r="AD10" s="54">
        <f>データ!R6</f>
        <v>2860</v>
      </c>
      <c r="AE10" s="54"/>
      <c r="AF10" s="54"/>
      <c r="AG10" s="54"/>
      <c r="AH10" s="54"/>
      <c r="AI10" s="54"/>
      <c r="AJ10" s="54"/>
      <c r="AK10" s="2"/>
      <c r="AL10" s="54">
        <f>データ!V6</f>
        <v>10136</v>
      </c>
      <c r="AM10" s="54"/>
      <c r="AN10" s="54"/>
      <c r="AO10" s="54"/>
      <c r="AP10" s="54"/>
      <c r="AQ10" s="54"/>
      <c r="AR10" s="54"/>
      <c r="AS10" s="54"/>
      <c r="AT10" s="53">
        <f>データ!W6</f>
        <v>3.75</v>
      </c>
      <c r="AU10" s="53"/>
      <c r="AV10" s="53"/>
      <c r="AW10" s="53"/>
      <c r="AX10" s="53"/>
      <c r="AY10" s="53"/>
      <c r="AZ10" s="53"/>
      <c r="BA10" s="53"/>
      <c r="BB10" s="53">
        <f>データ!X6</f>
        <v>2702.93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111</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qYjwR1p+qKipPCtLLuqwj+ZAkqZXEr8p/g9tebQFPe6N6ijo1sCOuWMclyCOB/l8Y4zIUnE5WSu8OiohKj/F9Q==" saltValue="xB9iJ39EEkZ7O+2Mzq2oo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292044</v>
      </c>
      <c r="D6" s="19">
        <f t="shared" si="3"/>
        <v>46</v>
      </c>
      <c r="E6" s="19">
        <f t="shared" si="3"/>
        <v>17</v>
      </c>
      <c r="F6" s="19">
        <f t="shared" si="3"/>
        <v>4</v>
      </c>
      <c r="G6" s="19">
        <f t="shared" si="3"/>
        <v>0</v>
      </c>
      <c r="H6" s="19" t="str">
        <f t="shared" si="3"/>
        <v>奈良県　天理市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59.75</v>
      </c>
      <c r="P6" s="20">
        <f t="shared" si="3"/>
        <v>16.66</v>
      </c>
      <c r="Q6" s="20">
        <f t="shared" si="3"/>
        <v>86</v>
      </c>
      <c r="R6" s="20">
        <f t="shared" si="3"/>
        <v>2860</v>
      </c>
      <c r="S6" s="20">
        <f t="shared" si="3"/>
        <v>61328</v>
      </c>
      <c r="T6" s="20">
        <f t="shared" si="3"/>
        <v>86.42</v>
      </c>
      <c r="U6" s="20">
        <f t="shared" si="3"/>
        <v>709.65</v>
      </c>
      <c r="V6" s="20">
        <f t="shared" si="3"/>
        <v>10136</v>
      </c>
      <c r="W6" s="20">
        <f t="shared" si="3"/>
        <v>3.75</v>
      </c>
      <c r="X6" s="20">
        <f t="shared" si="3"/>
        <v>2702.93</v>
      </c>
      <c r="Y6" s="21">
        <f>IF(Y7="",NA(),Y7)</f>
        <v>100.52</v>
      </c>
      <c r="Z6" s="21">
        <f t="shared" ref="Z6:AH6" si="4">IF(Z7="",NA(),Z7)</f>
        <v>103.01</v>
      </c>
      <c r="AA6" s="21">
        <f t="shared" si="4"/>
        <v>106.06</v>
      </c>
      <c r="AB6" s="21">
        <f t="shared" si="4"/>
        <v>114.31</v>
      </c>
      <c r="AC6" s="21">
        <f t="shared" si="4"/>
        <v>120.23</v>
      </c>
      <c r="AD6" s="21">
        <f t="shared" si="4"/>
        <v>103.34</v>
      </c>
      <c r="AE6" s="21">
        <f t="shared" si="4"/>
        <v>102.7</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29.74</v>
      </c>
      <c r="AP6" s="21">
        <f t="shared" si="5"/>
        <v>48.2</v>
      </c>
      <c r="AQ6" s="21">
        <f t="shared" si="5"/>
        <v>46.91</v>
      </c>
      <c r="AR6" s="21">
        <f t="shared" si="5"/>
        <v>52.27</v>
      </c>
      <c r="AS6" s="21">
        <f t="shared" si="5"/>
        <v>58.68</v>
      </c>
      <c r="AT6" s="20" t="str">
        <f>IF(AT7="","",IF(AT7="-","【-】","【"&amp;SUBSTITUTE(TEXT(AT7,"#,##0.00"),"-","△")&amp;"】"))</f>
        <v>【65.73】</v>
      </c>
      <c r="AU6" s="21">
        <f>IF(AU7="",NA(),AU7)</f>
        <v>36.21</v>
      </c>
      <c r="AV6" s="21">
        <f t="shared" ref="AV6:BD6" si="6">IF(AV7="",NA(),AV7)</f>
        <v>24.51</v>
      </c>
      <c r="AW6" s="21">
        <f t="shared" si="6"/>
        <v>11.78</v>
      </c>
      <c r="AX6" s="21">
        <f t="shared" si="6"/>
        <v>-4.2</v>
      </c>
      <c r="AY6" s="21">
        <f t="shared" si="6"/>
        <v>-31.2</v>
      </c>
      <c r="AZ6" s="21">
        <f t="shared" si="6"/>
        <v>53.44</v>
      </c>
      <c r="BA6" s="21">
        <f t="shared" si="6"/>
        <v>46.85</v>
      </c>
      <c r="BB6" s="21">
        <f t="shared" si="6"/>
        <v>44.35</v>
      </c>
      <c r="BC6" s="21">
        <f t="shared" si="6"/>
        <v>41.51</v>
      </c>
      <c r="BD6" s="21">
        <f t="shared" si="6"/>
        <v>45.01</v>
      </c>
      <c r="BE6" s="20" t="str">
        <f>IF(BE7="","",IF(BE7="-","【-】","【"&amp;SUBSTITUTE(TEXT(BE7,"#,##0.00"),"-","△")&amp;"】"))</f>
        <v>【48.91】</v>
      </c>
      <c r="BF6" s="21">
        <f>IF(BF7="",NA(),BF7)</f>
        <v>320.05</v>
      </c>
      <c r="BG6" s="21">
        <f t="shared" ref="BG6:BO6" si="7">IF(BG7="",NA(),BG7)</f>
        <v>331.68</v>
      </c>
      <c r="BH6" s="21">
        <f t="shared" si="7"/>
        <v>294.83</v>
      </c>
      <c r="BI6" s="21">
        <f t="shared" si="7"/>
        <v>274.91000000000003</v>
      </c>
      <c r="BJ6" s="21">
        <f t="shared" si="7"/>
        <v>238.41</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95.1</v>
      </c>
      <c r="BR6" s="21">
        <f t="shared" ref="BR6:BZ6" si="8">IF(BR7="",NA(),BR7)</f>
        <v>94.59</v>
      </c>
      <c r="BS6" s="21">
        <f t="shared" si="8"/>
        <v>93.99</v>
      </c>
      <c r="BT6" s="21">
        <f t="shared" si="8"/>
        <v>93.81</v>
      </c>
      <c r="BU6" s="21">
        <f t="shared" si="8"/>
        <v>93.71</v>
      </c>
      <c r="BV6" s="21">
        <f t="shared" si="8"/>
        <v>84.3</v>
      </c>
      <c r="BW6" s="21">
        <f t="shared" si="8"/>
        <v>82.88</v>
      </c>
      <c r="BX6" s="21">
        <f t="shared" si="8"/>
        <v>82.53</v>
      </c>
      <c r="BY6" s="21">
        <f t="shared" si="8"/>
        <v>81.81</v>
      </c>
      <c r="BZ6" s="21">
        <f t="shared" si="8"/>
        <v>82.27</v>
      </c>
      <c r="CA6" s="20" t="str">
        <f>IF(CA7="","",IF(CA7="-","【-】","【"&amp;SUBSTITUTE(TEXT(CA7,"#,##0.00"),"-","△")&amp;"】"))</f>
        <v>【75.33】</v>
      </c>
      <c r="CB6" s="21">
        <f>IF(CB7="",NA(),CB7)</f>
        <v>150</v>
      </c>
      <c r="CC6" s="21">
        <f t="shared" ref="CC6:CK6" si="9">IF(CC7="",NA(),CC7)</f>
        <v>150</v>
      </c>
      <c r="CD6" s="21">
        <f t="shared" si="9"/>
        <v>150</v>
      </c>
      <c r="CE6" s="21">
        <f t="shared" si="9"/>
        <v>150</v>
      </c>
      <c r="CF6" s="21">
        <f t="shared" si="9"/>
        <v>150</v>
      </c>
      <c r="CG6" s="21">
        <f t="shared" si="9"/>
        <v>185.47</v>
      </c>
      <c r="CH6" s="21">
        <f t="shared" si="9"/>
        <v>187.76</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45.68</v>
      </c>
      <c r="CS6" s="21">
        <f t="shared" si="10"/>
        <v>45.87</v>
      </c>
      <c r="CT6" s="21">
        <f t="shared" si="10"/>
        <v>44.24</v>
      </c>
      <c r="CU6" s="21">
        <f t="shared" si="10"/>
        <v>45.3</v>
      </c>
      <c r="CV6" s="21">
        <f t="shared" si="10"/>
        <v>45.6</v>
      </c>
      <c r="CW6" s="20" t="str">
        <f>IF(CW7="","",IF(CW7="-","【-】","【"&amp;SUBSTITUTE(TEXT(CW7,"#,##0.00"),"-","△")&amp;"】"))</f>
        <v>【43.28】</v>
      </c>
      <c r="CX6" s="21">
        <f>IF(CX7="",NA(),CX7)</f>
        <v>88.49</v>
      </c>
      <c r="CY6" s="21">
        <f t="shared" ref="CY6:DG6" si="11">IF(CY7="",NA(),CY7)</f>
        <v>88.78</v>
      </c>
      <c r="CZ6" s="21">
        <f t="shared" si="11"/>
        <v>88.92</v>
      </c>
      <c r="DA6" s="21">
        <f t="shared" si="11"/>
        <v>89.67</v>
      </c>
      <c r="DB6" s="21">
        <f t="shared" si="11"/>
        <v>90.12</v>
      </c>
      <c r="DC6" s="21">
        <f t="shared" si="11"/>
        <v>87.96</v>
      </c>
      <c r="DD6" s="21">
        <f t="shared" si="11"/>
        <v>87.65</v>
      </c>
      <c r="DE6" s="21">
        <f t="shared" si="11"/>
        <v>88.15</v>
      </c>
      <c r="DF6" s="21">
        <f t="shared" si="11"/>
        <v>88.37</v>
      </c>
      <c r="DG6" s="21">
        <f t="shared" si="11"/>
        <v>88.66</v>
      </c>
      <c r="DH6" s="20" t="str">
        <f>IF(DH7="","",IF(DH7="-","【-】","【"&amp;SUBSTITUTE(TEXT(DH7,"#,##0.00"),"-","△")&amp;"】"))</f>
        <v>【86.21】</v>
      </c>
      <c r="DI6" s="21">
        <f>IF(DI7="",NA(),DI7)</f>
        <v>23.44</v>
      </c>
      <c r="DJ6" s="21">
        <f t="shared" ref="DJ6:DR6" si="12">IF(DJ7="",NA(),DJ7)</f>
        <v>25.8</v>
      </c>
      <c r="DK6" s="21">
        <f t="shared" si="12"/>
        <v>28.14</v>
      </c>
      <c r="DL6" s="21">
        <f t="shared" si="12"/>
        <v>30.42</v>
      </c>
      <c r="DM6" s="21">
        <f t="shared" si="12"/>
        <v>32.75</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2">
      <c r="A7" s="14"/>
      <c r="B7" s="23">
        <v>2023</v>
      </c>
      <c r="C7" s="23">
        <v>292044</v>
      </c>
      <c r="D7" s="23">
        <v>46</v>
      </c>
      <c r="E7" s="23">
        <v>17</v>
      </c>
      <c r="F7" s="23">
        <v>4</v>
      </c>
      <c r="G7" s="23">
        <v>0</v>
      </c>
      <c r="H7" s="23" t="s">
        <v>95</v>
      </c>
      <c r="I7" s="23" t="s">
        <v>96</v>
      </c>
      <c r="J7" s="23" t="s">
        <v>97</v>
      </c>
      <c r="K7" s="23" t="s">
        <v>98</v>
      </c>
      <c r="L7" s="23" t="s">
        <v>99</v>
      </c>
      <c r="M7" s="23" t="s">
        <v>100</v>
      </c>
      <c r="N7" s="24" t="s">
        <v>101</v>
      </c>
      <c r="O7" s="24">
        <v>59.75</v>
      </c>
      <c r="P7" s="24">
        <v>16.66</v>
      </c>
      <c r="Q7" s="24">
        <v>86</v>
      </c>
      <c r="R7" s="24">
        <v>2860</v>
      </c>
      <c r="S7" s="24">
        <v>61328</v>
      </c>
      <c r="T7" s="24">
        <v>86.42</v>
      </c>
      <c r="U7" s="24">
        <v>709.65</v>
      </c>
      <c r="V7" s="24">
        <v>10136</v>
      </c>
      <c r="W7" s="24">
        <v>3.75</v>
      </c>
      <c r="X7" s="24">
        <v>2702.93</v>
      </c>
      <c r="Y7" s="24">
        <v>100.52</v>
      </c>
      <c r="Z7" s="24">
        <v>103.01</v>
      </c>
      <c r="AA7" s="24">
        <v>106.06</v>
      </c>
      <c r="AB7" s="24">
        <v>114.31</v>
      </c>
      <c r="AC7" s="24">
        <v>120.23</v>
      </c>
      <c r="AD7" s="24">
        <v>103.34</v>
      </c>
      <c r="AE7" s="24">
        <v>102.7</v>
      </c>
      <c r="AF7" s="24">
        <v>104.11</v>
      </c>
      <c r="AG7" s="24">
        <v>101.98</v>
      </c>
      <c r="AH7" s="24">
        <v>102.68</v>
      </c>
      <c r="AI7" s="24">
        <v>105.09</v>
      </c>
      <c r="AJ7" s="24">
        <v>0</v>
      </c>
      <c r="AK7" s="24">
        <v>0</v>
      </c>
      <c r="AL7" s="24">
        <v>0</v>
      </c>
      <c r="AM7" s="24">
        <v>0</v>
      </c>
      <c r="AN7" s="24">
        <v>0</v>
      </c>
      <c r="AO7" s="24">
        <v>29.74</v>
      </c>
      <c r="AP7" s="24">
        <v>48.2</v>
      </c>
      <c r="AQ7" s="24">
        <v>46.91</v>
      </c>
      <c r="AR7" s="24">
        <v>52.27</v>
      </c>
      <c r="AS7" s="24">
        <v>58.68</v>
      </c>
      <c r="AT7" s="24">
        <v>65.73</v>
      </c>
      <c r="AU7" s="24">
        <v>36.21</v>
      </c>
      <c r="AV7" s="24">
        <v>24.51</v>
      </c>
      <c r="AW7" s="24">
        <v>11.78</v>
      </c>
      <c r="AX7" s="24">
        <v>-4.2</v>
      </c>
      <c r="AY7" s="24">
        <v>-31.2</v>
      </c>
      <c r="AZ7" s="24">
        <v>53.44</v>
      </c>
      <c r="BA7" s="24">
        <v>46.85</v>
      </c>
      <c r="BB7" s="24">
        <v>44.35</v>
      </c>
      <c r="BC7" s="24">
        <v>41.51</v>
      </c>
      <c r="BD7" s="24">
        <v>45.01</v>
      </c>
      <c r="BE7" s="24">
        <v>48.91</v>
      </c>
      <c r="BF7" s="24">
        <v>320.05</v>
      </c>
      <c r="BG7" s="24">
        <v>331.68</v>
      </c>
      <c r="BH7" s="24">
        <v>294.83</v>
      </c>
      <c r="BI7" s="24">
        <v>274.91000000000003</v>
      </c>
      <c r="BJ7" s="24">
        <v>238.41</v>
      </c>
      <c r="BK7" s="24">
        <v>1267.3900000000001</v>
      </c>
      <c r="BL7" s="24">
        <v>1268.6300000000001</v>
      </c>
      <c r="BM7" s="24">
        <v>1283.69</v>
      </c>
      <c r="BN7" s="24">
        <v>1160.22</v>
      </c>
      <c r="BO7" s="24">
        <v>1141.98</v>
      </c>
      <c r="BP7" s="24">
        <v>1156.82</v>
      </c>
      <c r="BQ7" s="24">
        <v>95.1</v>
      </c>
      <c r="BR7" s="24">
        <v>94.59</v>
      </c>
      <c r="BS7" s="24">
        <v>93.99</v>
      </c>
      <c r="BT7" s="24">
        <v>93.81</v>
      </c>
      <c r="BU7" s="24">
        <v>93.71</v>
      </c>
      <c r="BV7" s="24">
        <v>84.3</v>
      </c>
      <c r="BW7" s="24">
        <v>82.88</v>
      </c>
      <c r="BX7" s="24">
        <v>82.53</v>
      </c>
      <c r="BY7" s="24">
        <v>81.81</v>
      </c>
      <c r="BZ7" s="24">
        <v>82.27</v>
      </c>
      <c r="CA7" s="24">
        <v>75.33</v>
      </c>
      <c r="CB7" s="24">
        <v>150</v>
      </c>
      <c r="CC7" s="24">
        <v>150</v>
      </c>
      <c r="CD7" s="24">
        <v>150</v>
      </c>
      <c r="CE7" s="24">
        <v>150</v>
      </c>
      <c r="CF7" s="24">
        <v>150</v>
      </c>
      <c r="CG7" s="24">
        <v>185.47</v>
      </c>
      <c r="CH7" s="24">
        <v>187.76</v>
      </c>
      <c r="CI7" s="24">
        <v>190.48</v>
      </c>
      <c r="CJ7" s="24">
        <v>193.59</v>
      </c>
      <c r="CK7" s="24">
        <v>194.42</v>
      </c>
      <c r="CL7" s="24">
        <v>215.73</v>
      </c>
      <c r="CM7" s="24" t="s">
        <v>101</v>
      </c>
      <c r="CN7" s="24" t="s">
        <v>101</v>
      </c>
      <c r="CO7" s="24" t="s">
        <v>101</v>
      </c>
      <c r="CP7" s="24" t="s">
        <v>101</v>
      </c>
      <c r="CQ7" s="24" t="s">
        <v>101</v>
      </c>
      <c r="CR7" s="24">
        <v>45.68</v>
      </c>
      <c r="CS7" s="24">
        <v>45.87</v>
      </c>
      <c r="CT7" s="24">
        <v>44.24</v>
      </c>
      <c r="CU7" s="24">
        <v>45.3</v>
      </c>
      <c r="CV7" s="24">
        <v>45.6</v>
      </c>
      <c r="CW7" s="24">
        <v>43.28</v>
      </c>
      <c r="CX7" s="24">
        <v>88.49</v>
      </c>
      <c r="CY7" s="24">
        <v>88.78</v>
      </c>
      <c r="CZ7" s="24">
        <v>88.92</v>
      </c>
      <c r="DA7" s="24">
        <v>89.67</v>
      </c>
      <c r="DB7" s="24">
        <v>90.12</v>
      </c>
      <c r="DC7" s="24">
        <v>87.96</v>
      </c>
      <c r="DD7" s="24">
        <v>87.65</v>
      </c>
      <c r="DE7" s="24">
        <v>88.15</v>
      </c>
      <c r="DF7" s="24">
        <v>88.37</v>
      </c>
      <c r="DG7" s="24">
        <v>88.66</v>
      </c>
      <c r="DH7" s="24">
        <v>86.21</v>
      </c>
      <c r="DI7" s="24">
        <v>23.44</v>
      </c>
      <c r="DJ7" s="24">
        <v>25.8</v>
      </c>
      <c r="DK7" s="24">
        <v>28.14</v>
      </c>
      <c r="DL7" s="24">
        <v>30.42</v>
      </c>
      <c r="DM7" s="24">
        <v>32.75</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v>
      </c>
      <c r="EF7" s="24">
        <v>0</v>
      </c>
      <c r="EG7" s="24">
        <v>0</v>
      </c>
      <c r="EH7" s="24">
        <v>0</v>
      </c>
      <c r="EI7" s="24">
        <v>0</v>
      </c>
      <c r="EJ7" s="24">
        <v>0.04</v>
      </c>
      <c r="EK7" s="24">
        <v>0.06</v>
      </c>
      <c r="EL7" s="24">
        <v>0.27</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PC2403-012</cp:lastModifiedBy>
  <dcterms:created xsi:type="dcterms:W3CDTF">2025-01-24T07:13:04Z</dcterms:created>
  <dcterms:modified xsi:type="dcterms:W3CDTF">2025-01-28T11:02:53Z</dcterms:modified>
  <cp:category/>
</cp:coreProperties>
</file>