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vxkaikei\10_経営管理室\ALL_経理係\24_経営比較分析公表\R06年度分\02 報告分\"/>
    </mc:Choice>
  </mc:AlternateContent>
  <xr:revisionPtr revIDLastSave="0" documentId="13_ncr:1_{65D26C45-915C-4DD0-B8F1-449EE26276D9}" xr6:coauthVersionLast="47" xr6:coauthVersionMax="47" xr10:uidLastSave="{00000000-0000-0000-0000-000000000000}"/>
  <workbookProtection workbookAlgorithmName="SHA-512" workbookHashValue="z1scgRxVtafs+Hr12lRwVd0W2JJb7jWdYw+jYjdFq8pLrhBHOs6Bop0fSg+hgxhavtLuzHoSv6SfyB6/w5dKIQ==" workbookSaltValue="tcDqrF6iatAAxjFtAvDjeA==" workbookSpinCount="100000" lockStructure="1"/>
  <bookViews>
    <workbookView xWindow="-108" yWindow="-108" windowWidth="23256" windowHeight="1257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BB8" i="4" s="1"/>
  <c r="T6" i="5"/>
  <c r="AT8" i="4" s="1"/>
  <c r="S6" i="5"/>
  <c r="R6" i="5"/>
  <c r="AD10" i="4" s="1"/>
  <c r="Q6" i="5"/>
  <c r="W10" i="4" s="1"/>
  <c r="P6" i="5"/>
  <c r="P10" i="4" s="1"/>
  <c r="O6" i="5"/>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K85" i="4"/>
  <c r="I85" i="4"/>
  <c r="G85" i="4"/>
  <c r="I10" i="4"/>
  <c r="AL8" i="4"/>
</calcChain>
</file>

<file path=xl/sharedStrings.xml><?xml version="1.0" encoding="utf-8"?>
<sst xmlns="http://schemas.openxmlformats.org/spreadsheetml/2006/main" count="231" uniqueCount="117">
  <si>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</si>
  <si>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</si>
  <si>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</si>
  <si>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</si>
  <si>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</si>
  <si>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</si>
  <si>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</si>
  <si>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</si>
  <si>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</si>
  <si>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</si>
  <si>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</si>
  <si>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</si>
  <si>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</si>
  <si>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</si>
  <si>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</si>
  <si>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</si>
  <si>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</si>
  <si>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</si>
  <si>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</si>
  <si>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</si>
  <si>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</si>
  <si>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</si>
  <si>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</si>
  <si>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</si>
  <si>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</si>
  <si>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</si>
  <si>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</si>
  <si>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</si>
  <si>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</si>
  <si>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</si>
  <si>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</si>
  <si>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</si>
  <si>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</si>
  <si>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</si>
  <si>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</si>
  <si>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</si>
  <si>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</si>
  <si>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</si>
  <si>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</si>
  <si>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</si>
  <si>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</si>
  <si>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</si>
  <si>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</si>
  <si>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</si>
  <si>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</si>
  <si>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</si>
  <si>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</si>
  <si>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</si>
  <si>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</si>
  <si>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</si>
  <si>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</si>
  <si>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</si>
  <si>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</si>
  <si>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</si>
  <si>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</si>
  <si>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</si>
  <si>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</si>
  <si>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</si>
  <si>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</si>
  <si>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</si>
  <si>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</si>
  <si>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</si>
  <si>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</si>
  <si>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</si>
  <si>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</si>
  <si>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</si>
  <si>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</si>
  <si>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</si>
  <si>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</si>
  <si>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</si>
  <si>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</si>
  <si>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</si>
  <si>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</si>
  <si>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</si>
  <si>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</si>
  <si>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</si>
  <si>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</si>
  <si>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</si>
  <si>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</si>
  <si>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</si>
  <si>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</si>
  <si>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</si>
  <si>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</si>
  <si>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</si>
  <si>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</si>
  <si>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</si>
  <si>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</si>
  <si>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</si>
  <si>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</si>
  <si>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</si>
  <si>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</si>
  <si>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</si>
  <si>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</si>
  <si>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</si>
  <si>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</si>
  <si>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</si>
  <si>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奈良県　天理市</t>
  </si>
  <si>
    <t>法適用</t>
  </si>
  <si>
    <t>下水道事業</t>
  </si>
  <si>
    <t>農業集落排水</t>
  </si>
  <si>
    <t>F2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</si>
  <si>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</si>
  <si>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</si>
  <si>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</si>
  <si>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</si>
  <si>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</si>
  <si>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</si>
  <si>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</si>
  <si>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</si>
  <si>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</si>
  <si>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</si>
  <si>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</si>
  <si>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</si>
  <si>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</si>
  <si>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①経常収支比率は、100％未満であり類似団体平均値を下回っている。
②累積欠損金比率は、0％ではないが類似団体平均値を下回っている。
③流動比率は、類似団体平均値を上回っている。
④企業債残高対事業規模比率は、類似団体平均値を上回っている。令和２年度の数値が低くなっているが、これは国庫補助金の影響によるものである。
⑤経費回収率は、100％未満であるが、令和３年度以降の数値は類似団体平均値を上回っている。
⑥汚水処理原価は、令和３年度以降の数値は類似団体平均値を下回っている。
⑤⑥の令和２年度の指標が他の年度と異なるのは、施設の最適化構想を策定し費用が一時的に増加したことによる。
⑦施設利用率は、類似団体平均値を下回っている。
⑧水洗化率は、類似団体平均値を下回っている。
　以上の結果から、①②より単年度収支は赤字であり、累積欠損金が発生している。⑦⑧が低く、⑤が100％を下回っていることから、汚水処理に要した費用を使用料収入のみで賄えていない状況である。</t>
    <rPh sb="1" eb="3">
      <t>ケイジョウ</t>
    </rPh>
    <rPh sb="3" eb="5">
      <t>シュウシ</t>
    </rPh>
    <rPh sb="5" eb="7">
      <t>ヒリツ</t>
    </rPh>
    <rPh sb="13" eb="15">
      <t>ミマン</t>
    </rPh>
    <rPh sb="18" eb="20">
      <t>ルイジ</t>
    </rPh>
    <rPh sb="20" eb="22">
      <t>ダンタイ</t>
    </rPh>
    <rPh sb="22" eb="25">
      <t>ヘイキンチ</t>
    </rPh>
    <rPh sb="26" eb="28">
      <t>シタマワ</t>
    </rPh>
    <rPh sb="35" eb="37">
      <t>ルイセキ</t>
    </rPh>
    <rPh sb="37" eb="40">
      <t>ケッソンキン</t>
    </rPh>
    <rPh sb="40" eb="42">
      <t>ヒリツ</t>
    </rPh>
    <rPh sb="51" eb="53">
      <t>ルイジ</t>
    </rPh>
    <rPh sb="53" eb="55">
      <t>ダンタイ</t>
    </rPh>
    <rPh sb="55" eb="58">
      <t>ヘイキンチ</t>
    </rPh>
    <rPh sb="59" eb="61">
      <t>シタマワ</t>
    </rPh>
    <rPh sb="68" eb="70">
      <t>リュウドウ</t>
    </rPh>
    <rPh sb="70" eb="72">
      <t>ヒリツ</t>
    </rPh>
    <rPh sb="74" eb="76">
      <t>ルイジ</t>
    </rPh>
    <rPh sb="76" eb="78">
      <t>ダンタイ</t>
    </rPh>
    <rPh sb="78" eb="81">
      <t>ヘイキンチ</t>
    </rPh>
    <rPh sb="82" eb="84">
      <t>ウワマワ</t>
    </rPh>
    <rPh sb="91" eb="94">
      <t>キギョウサイ</t>
    </rPh>
    <rPh sb="94" eb="96">
      <t>ザンダカ</t>
    </rPh>
    <rPh sb="96" eb="97">
      <t>タイ</t>
    </rPh>
    <rPh sb="97" eb="99">
      <t>ジギョウ</t>
    </rPh>
    <rPh sb="99" eb="101">
      <t>キボ</t>
    </rPh>
    <rPh sb="101" eb="103">
      <t>ヒリツ</t>
    </rPh>
    <rPh sb="105" eb="107">
      <t>ルイジ</t>
    </rPh>
    <rPh sb="107" eb="109">
      <t>ダンタイ</t>
    </rPh>
    <rPh sb="109" eb="112">
      <t>ヘイキンチ</t>
    </rPh>
    <rPh sb="113" eb="115">
      <t>ウワマワ</t>
    </rPh>
    <rPh sb="120" eb="122">
      <t>レイワ</t>
    </rPh>
    <rPh sb="123" eb="125">
      <t>ネンド</t>
    </rPh>
    <rPh sb="126" eb="128">
      <t>スウチ</t>
    </rPh>
    <rPh sb="129" eb="130">
      <t>ヒク</t>
    </rPh>
    <rPh sb="141" eb="143">
      <t>コッコ</t>
    </rPh>
    <rPh sb="143" eb="146">
      <t>ホジョキン</t>
    </rPh>
    <rPh sb="147" eb="149">
      <t>エイキョウ</t>
    </rPh>
    <rPh sb="160" eb="162">
      <t>ケイヒ</t>
    </rPh>
    <rPh sb="162" eb="164">
      <t>カイシュウ</t>
    </rPh>
    <rPh sb="164" eb="165">
      <t>リツ</t>
    </rPh>
    <rPh sb="171" eb="173">
      <t>ミマン</t>
    </rPh>
    <rPh sb="178" eb="180">
      <t>レイワ</t>
    </rPh>
    <rPh sb="181" eb="183">
      <t>ネンド</t>
    </rPh>
    <rPh sb="183" eb="185">
      <t>イコウ</t>
    </rPh>
    <rPh sb="186" eb="188">
      <t>スウチ</t>
    </rPh>
    <rPh sb="189" eb="191">
      <t>ルイジ</t>
    </rPh>
    <rPh sb="191" eb="193">
      <t>ダンタイ</t>
    </rPh>
    <rPh sb="193" eb="196">
      <t>ヘイキンチ</t>
    </rPh>
    <rPh sb="197" eb="199">
      <t>ウワマワ</t>
    </rPh>
    <rPh sb="206" eb="208">
      <t>オスイ</t>
    </rPh>
    <rPh sb="208" eb="210">
      <t>ショリ</t>
    </rPh>
    <rPh sb="210" eb="212">
      <t>ゲンカ</t>
    </rPh>
    <rPh sb="214" eb="216">
      <t>レイワ</t>
    </rPh>
    <rPh sb="217" eb="219">
      <t>ネンド</t>
    </rPh>
    <rPh sb="219" eb="221">
      <t>イコウ</t>
    </rPh>
    <rPh sb="222" eb="224">
      <t>スウチ</t>
    </rPh>
    <rPh sb="225" eb="227">
      <t>ルイジ</t>
    </rPh>
    <rPh sb="227" eb="229">
      <t>ダンタイ</t>
    </rPh>
    <rPh sb="229" eb="232">
      <t>ヘイキンチ</t>
    </rPh>
    <rPh sb="233" eb="235">
      <t>シタマワ</t>
    </rPh>
    <rPh sb="244" eb="246">
      <t>レイワ</t>
    </rPh>
    <rPh sb="247" eb="249">
      <t>ネンド</t>
    </rPh>
    <rPh sb="250" eb="252">
      <t>シヒョウ</t>
    </rPh>
    <rPh sb="253" eb="254">
      <t>ホカ</t>
    </rPh>
    <rPh sb="255" eb="257">
      <t>ネンド</t>
    </rPh>
    <rPh sb="258" eb="259">
      <t>コト</t>
    </rPh>
    <rPh sb="264" eb="266">
      <t>シセツ</t>
    </rPh>
    <rPh sb="267" eb="270">
      <t>サイテキカ</t>
    </rPh>
    <rPh sb="270" eb="272">
      <t>コウソウ</t>
    </rPh>
    <rPh sb="273" eb="275">
      <t>サクテイ</t>
    </rPh>
    <rPh sb="276" eb="278">
      <t>ヒヨウ</t>
    </rPh>
    <rPh sb="279" eb="282">
      <t>イチジテキ</t>
    </rPh>
    <rPh sb="283" eb="285">
      <t>ゾウカ</t>
    </rPh>
    <rPh sb="295" eb="297">
      <t>シセツ</t>
    </rPh>
    <rPh sb="297" eb="299">
      <t>リヨウ</t>
    </rPh>
    <rPh sb="299" eb="300">
      <t>リツ</t>
    </rPh>
    <rPh sb="302" eb="304">
      <t>ルイジ</t>
    </rPh>
    <rPh sb="304" eb="306">
      <t>ダンタイ</t>
    </rPh>
    <rPh sb="306" eb="309">
      <t>ヘイキンチ</t>
    </rPh>
    <rPh sb="310" eb="312">
      <t>シタマワ</t>
    </rPh>
    <rPh sb="319" eb="322">
      <t>スイセンカ</t>
    </rPh>
    <rPh sb="322" eb="323">
      <t>リツ</t>
    </rPh>
    <rPh sb="325" eb="327">
      <t>ルイジ</t>
    </rPh>
    <rPh sb="327" eb="329">
      <t>ダンタイ</t>
    </rPh>
    <rPh sb="329" eb="332">
      <t>ヘイキンチ</t>
    </rPh>
    <rPh sb="333" eb="335">
      <t>シタマワ</t>
    </rPh>
    <rPh sb="343" eb="345">
      <t>イジョウ</t>
    </rPh>
    <rPh sb="346" eb="348">
      <t>ケッカ</t>
    </rPh>
    <rPh sb="355" eb="358">
      <t>タンネンド</t>
    </rPh>
    <rPh sb="358" eb="360">
      <t>シュウシ</t>
    </rPh>
    <rPh sb="361" eb="363">
      <t>アカジ</t>
    </rPh>
    <rPh sb="367" eb="369">
      <t>ルイセキ</t>
    </rPh>
    <rPh sb="369" eb="372">
      <t>ケッソンキン</t>
    </rPh>
    <rPh sb="373" eb="375">
      <t>ハッセイ</t>
    </rPh>
    <rPh sb="383" eb="384">
      <t>ヒク</t>
    </rPh>
    <rPh sb="393" eb="395">
      <t>シタマワ</t>
    </rPh>
    <rPh sb="404" eb="406">
      <t>オスイ</t>
    </rPh>
    <rPh sb="406" eb="408">
      <t>ショリ</t>
    </rPh>
    <rPh sb="409" eb="410">
      <t>ヨウ</t>
    </rPh>
    <rPh sb="412" eb="414">
      <t>ヒヨウ</t>
    </rPh>
    <rPh sb="415" eb="418">
      <t>シヨウリョウ</t>
    </rPh>
    <rPh sb="418" eb="420">
      <t>シュウニュウ</t>
    </rPh>
    <rPh sb="423" eb="424">
      <t>マカナ</t>
    </rPh>
    <rPh sb="429" eb="431">
      <t>ジョウキョウ</t>
    </rPh>
    <phoneticPr fontId="4"/>
  </si>
  <si>
    <t>①有形固定資産減価償却率は、類似団体平均値を上回っている。
②管渠老朽化率は、法定耐用年数を経過した管渠がないため0％である。
③管渠改善率は、更新した管渠がないため0％である。
　以上の結果から、現時点で法定耐用年数を経過した管渠はない。①は増加傾向であり、今後、処理場施設等を含めた資産の老朽化対策を実施していく必要がある。</t>
    <rPh sb="1" eb="3">
      <t>ユウケイ</t>
    </rPh>
    <rPh sb="3" eb="5">
      <t>コテイ</t>
    </rPh>
    <rPh sb="5" eb="7">
      <t>シサン</t>
    </rPh>
    <rPh sb="7" eb="12">
      <t>ゲンカショウキャクリツ</t>
    </rPh>
    <rPh sb="14" eb="16">
      <t>ルイジ</t>
    </rPh>
    <rPh sb="16" eb="18">
      <t>ダンタイ</t>
    </rPh>
    <rPh sb="18" eb="21">
      <t>ヘイキンチ</t>
    </rPh>
    <rPh sb="22" eb="24">
      <t>ウワマワ</t>
    </rPh>
    <rPh sb="31" eb="33">
      <t>カンキョ</t>
    </rPh>
    <rPh sb="33" eb="36">
      <t>ロウキュウカ</t>
    </rPh>
    <rPh sb="36" eb="37">
      <t>リツ</t>
    </rPh>
    <rPh sb="39" eb="41">
      <t>ホウテイ</t>
    </rPh>
    <rPh sb="41" eb="43">
      <t>タイヨウ</t>
    </rPh>
    <rPh sb="43" eb="45">
      <t>ネンスウ</t>
    </rPh>
    <rPh sb="46" eb="48">
      <t>ケイカ</t>
    </rPh>
    <rPh sb="50" eb="52">
      <t>カンキョ</t>
    </rPh>
    <rPh sb="65" eb="67">
      <t>カンキョ</t>
    </rPh>
    <rPh sb="67" eb="69">
      <t>カイゼン</t>
    </rPh>
    <rPh sb="69" eb="70">
      <t>リツ</t>
    </rPh>
    <rPh sb="72" eb="74">
      <t>コウシン</t>
    </rPh>
    <rPh sb="76" eb="78">
      <t>カンキョ</t>
    </rPh>
    <rPh sb="92" eb="94">
      <t>イジョウ</t>
    </rPh>
    <rPh sb="95" eb="97">
      <t>ケッカ</t>
    </rPh>
    <rPh sb="100" eb="103">
      <t>ゲンジテン</t>
    </rPh>
    <rPh sb="104" eb="106">
      <t>ホウテイ</t>
    </rPh>
    <rPh sb="106" eb="108">
      <t>タイヨウ</t>
    </rPh>
    <rPh sb="108" eb="110">
      <t>ネンスウ</t>
    </rPh>
    <rPh sb="111" eb="113">
      <t>ケイカ</t>
    </rPh>
    <rPh sb="115" eb="117">
      <t>カンキョ</t>
    </rPh>
    <rPh sb="123" eb="125">
      <t>ゾウカ</t>
    </rPh>
    <rPh sb="125" eb="127">
      <t>ケイコウ</t>
    </rPh>
    <rPh sb="131" eb="133">
      <t>コンゴ</t>
    </rPh>
    <rPh sb="134" eb="137">
      <t>ショリジョウ</t>
    </rPh>
    <rPh sb="137" eb="139">
      <t>シセツ</t>
    </rPh>
    <rPh sb="139" eb="140">
      <t>トウ</t>
    </rPh>
    <rPh sb="141" eb="142">
      <t>フク</t>
    </rPh>
    <rPh sb="144" eb="146">
      <t>シサン</t>
    </rPh>
    <rPh sb="147" eb="150">
      <t>ロウキュウカ</t>
    </rPh>
    <rPh sb="150" eb="152">
      <t>タイサク</t>
    </rPh>
    <rPh sb="153" eb="155">
      <t>ジッシ</t>
    </rPh>
    <rPh sb="159" eb="161">
      <t>ヒツヨウ</t>
    </rPh>
    <phoneticPr fontId="4"/>
  </si>
  <si>
    <t>　農業集落排水事業は、処理区域が本市の東部山間地区にあるため、平野部に比べて人口密度が低く、経費に対する使用料収入が少額である。既に投資した施設や管渠等の減価償却費及び企業債元利償還金が影響し、経営状況を圧迫している。
　処理場施設の維持管理においては、各施設における機器等の耐用年数を踏まえ、計画的な更新を行うことで安定した処理場の稼働に繋げる。また、経費の削減に努め、更新投資に必要な財源の確保を行う。</t>
    <rPh sb="1" eb="3">
      <t>ノウギョウ</t>
    </rPh>
    <rPh sb="3" eb="5">
      <t>シュウラク</t>
    </rPh>
    <rPh sb="5" eb="7">
      <t>ハイスイ</t>
    </rPh>
    <rPh sb="7" eb="9">
      <t>ジギョウ</t>
    </rPh>
    <rPh sb="11" eb="13">
      <t>ショリ</t>
    </rPh>
    <rPh sb="13" eb="15">
      <t>クイキ</t>
    </rPh>
    <rPh sb="16" eb="18">
      <t>ホンシ</t>
    </rPh>
    <rPh sb="19" eb="21">
      <t>トウブ</t>
    </rPh>
    <rPh sb="21" eb="23">
      <t>サンカン</t>
    </rPh>
    <rPh sb="23" eb="25">
      <t>チク</t>
    </rPh>
    <rPh sb="31" eb="34">
      <t>ヘイヤブ</t>
    </rPh>
    <rPh sb="35" eb="36">
      <t>クラ</t>
    </rPh>
    <rPh sb="38" eb="40">
      <t>ジンコウ</t>
    </rPh>
    <rPh sb="40" eb="42">
      <t>ミツド</t>
    </rPh>
    <rPh sb="43" eb="44">
      <t>ヒク</t>
    </rPh>
    <rPh sb="46" eb="48">
      <t>ケイヒ</t>
    </rPh>
    <rPh sb="49" eb="50">
      <t>タイ</t>
    </rPh>
    <rPh sb="52" eb="55">
      <t>シヨウリョウ</t>
    </rPh>
    <rPh sb="55" eb="57">
      <t>シュウニュウ</t>
    </rPh>
    <rPh sb="58" eb="60">
      <t>ショウガク</t>
    </rPh>
    <rPh sb="64" eb="65">
      <t>スデ</t>
    </rPh>
    <rPh sb="66" eb="68">
      <t>トウシ</t>
    </rPh>
    <rPh sb="70" eb="72">
      <t>シセツ</t>
    </rPh>
    <rPh sb="73" eb="75">
      <t>カンキョ</t>
    </rPh>
    <rPh sb="75" eb="76">
      <t>トウ</t>
    </rPh>
    <rPh sb="77" eb="82">
      <t>ゲンカショウキャクヒ</t>
    </rPh>
    <rPh sb="82" eb="83">
      <t>オヨ</t>
    </rPh>
    <rPh sb="84" eb="87">
      <t>キギョウサイ</t>
    </rPh>
    <rPh sb="87" eb="92">
      <t>ガンリショウカンキン</t>
    </rPh>
    <rPh sb="93" eb="95">
      <t>エイキョウ</t>
    </rPh>
    <rPh sb="97" eb="99">
      <t>ケイエイ</t>
    </rPh>
    <rPh sb="99" eb="101">
      <t>ジョウキョウ</t>
    </rPh>
    <rPh sb="102" eb="104">
      <t>アッパク</t>
    </rPh>
    <rPh sb="111" eb="114">
      <t>ショリジョウ</t>
    </rPh>
    <rPh sb="114" eb="116">
      <t>シセツ</t>
    </rPh>
    <rPh sb="117" eb="119">
      <t>イジ</t>
    </rPh>
    <rPh sb="119" eb="121">
      <t>カンリ</t>
    </rPh>
    <rPh sb="127" eb="128">
      <t>カク</t>
    </rPh>
    <rPh sb="128" eb="130">
      <t>シセツ</t>
    </rPh>
    <rPh sb="134" eb="136">
      <t>キキ</t>
    </rPh>
    <rPh sb="136" eb="137">
      <t>トウ</t>
    </rPh>
    <rPh sb="138" eb="140">
      <t>タイヨウ</t>
    </rPh>
    <rPh sb="140" eb="142">
      <t>ネンスウ</t>
    </rPh>
    <rPh sb="143" eb="144">
      <t>フ</t>
    </rPh>
    <rPh sb="147" eb="150">
      <t>ケイカクテキ</t>
    </rPh>
    <rPh sb="151" eb="153">
      <t>コウシン</t>
    </rPh>
    <rPh sb="154" eb="155">
      <t>オコナ</t>
    </rPh>
    <rPh sb="170" eb="171">
      <t>ツナ</t>
    </rPh>
    <rPh sb="177" eb="179">
      <t>ケイヒ</t>
    </rPh>
    <rPh sb="180" eb="182">
      <t>サクゲン</t>
    </rPh>
    <rPh sb="183" eb="184">
      <t>ツト</t>
    </rPh>
    <rPh sb="186" eb="188">
      <t>コウシン</t>
    </rPh>
    <rPh sb="188" eb="190">
      <t>トウシ</t>
    </rPh>
    <rPh sb="191" eb="193">
      <t>ヒツヨウ</t>
    </rPh>
    <rPh sb="194" eb="196">
      <t>ザイゲン</t>
    </rPh>
    <rPh sb="197" eb="199">
      <t>カクホ</t>
    </rPh>
    <rPh sb="200" eb="201">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</si>
</sst>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2A3-48F2-8F82-A86D396B64D8}"/>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0.25</c:v>
                </c:pt>
                <c:pt idx="1">
                  <c:v>0.05</c:v>
                </c:pt>
                <c:pt idx="2">
                  <c:v>0.03</c:v>
                </c:pt>
                <c:pt idx="3">
                  <c:v>0.03</c:v>
                </c:pt>
                <c:pt idx="4">
                  <c:v>0.03</c:v>
                </c:pt>
              </c:numCache>
            </c:numRef>
          </c:val>
          <c:smooth val="0"/>
          <c:extLst>
            <c:ext xmlns:c16="http://schemas.microsoft.com/office/drawing/2014/chart" uri="{C3380CC4-5D6E-409C-BE32-E72D297353CC}">
              <c16:uniqueId val="{00000001-92A3-48F2-8F82-A86D396B64D8}"/>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34.47</c:v>
                </c:pt>
                <c:pt idx="1">
                  <c:v>33.79</c:v>
                </c:pt>
                <c:pt idx="2">
                  <c:v>33.520000000000003</c:v>
                </c:pt>
                <c:pt idx="3">
                  <c:v>34.880000000000003</c:v>
                </c:pt>
                <c:pt idx="4">
                  <c:v>32.56</c:v>
                </c:pt>
              </c:numCache>
            </c:numRef>
          </c:val>
          <c:extLst>
            <c:ext xmlns:c16="http://schemas.microsoft.com/office/drawing/2014/chart" uri="{C3380CC4-5D6E-409C-BE32-E72D297353CC}">
              <c16:uniqueId val="{00000000-F876-42EF-ACE7-2121079DCD9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54.83</c:v>
                </c:pt>
                <c:pt idx="1">
                  <c:v>66.53</c:v>
                </c:pt>
                <c:pt idx="2">
                  <c:v>52.35</c:v>
                </c:pt>
                <c:pt idx="3">
                  <c:v>46.25</c:v>
                </c:pt>
                <c:pt idx="4">
                  <c:v>45.32</c:v>
                </c:pt>
              </c:numCache>
            </c:numRef>
          </c:val>
          <c:smooth val="0"/>
          <c:extLst>
            <c:ext xmlns:c16="http://schemas.microsoft.com/office/drawing/2014/chart" uri="{C3380CC4-5D6E-409C-BE32-E72D297353CC}">
              <c16:uniqueId val="{00000001-F876-42EF-ACE7-2121079DCD9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69.27</c:v>
                </c:pt>
                <c:pt idx="1">
                  <c:v>69.209999999999994</c:v>
                </c:pt>
                <c:pt idx="2">
                  <c:v>70.13</c:v>
                </c:pt>
                <c:pt idx="3">
                  <c:v>68.84</c:v>
                </c:pt>
                <c:pt idx="4">
                  <c:v>69.430000000000007</c:v>
                </c:pt>
              </c:numCache>
            </c:numRef>
          </c:val>
          <c:extLst>
            <c:ext xmlns:c16="http://schemas.microsoft.com/office/drawing/2014/chart" uri="{C3380CC4-5D6E-409C-BE32-E72D297353CC}">
              <c16:uniqueId val="{00000000-6946-4C2B-AD16-2589D6A666A3}"/>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84.7</c:v>
                </c:pt>
                <c:pt idx="1">
                  <c:v>84.67</c:v>
                </c:pt>
                <c:pt idx="2">
                  <c:v>84.39</c:v>
                </c:pt>
                <c:pt idx="3">
                  <c:v>83.96</c:v>
                </c:pt>
                <c:pt idx="4">
                  <c:v>83.54</c:v>
                </c:pt>
              </c:numCache>
            </c:numRef>
          </c:val>
          <c:smooth val="0"/>
          <c:extLst>
            <c:ext xmlns:c16="http://schemas.microsoft.com/office/drawing/2014/chart" uri="{C3380CC4-5D6E-409C-BE32-E72D297353CC}">
              <c16:uniqueId val="{00000001-6946-4C2B-AD16-2589D6A666A3}"/>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98.26</c:v>
                </c:pt>
                <c:pt idx="1">
                  <c:v>96.17</c:v>
                </c:pt>
                <c:pt idx="2">
                  <c:v>96.18</c:v>
                </c:pt>
                <c:pt idx="3">
                  <c:v>97.12</c:v>
                </c:pt>
                <c:pt idx="4">
                  <c:v>96.7</c:v>
                </c:pt>
              </c:numCache>
            </c:numRef>
          </c:val>
          <c:extLst>
            <c:ext xmlns:c16="http://schemas.microsoft.com/office/drawing/2014/chart" uri="{C3380CC4-5D6E-409C-BE32-E72D297353CC}">
              <c16:uniqueId val="{00000000-B077-4B4D-83B0-BA0D87F73840}"/>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106.37</c:v>
                </c:pt>
                <c:pt idx="1">
                  <c:v>106.07</c:v>
                </c:pt>
                <c:pt idx="2">
                  <c:v>105.5</c:v>
                </c:pt>
                <c:pt idx="3">
                  <c:v>106.35</c:v>
                </c:pt>
                <c:pt idx="4">
                  <c:v>106.62</c:v>
                </c:pt>
              </c:numCache>
            </c:numRef>
          </c:val>
          <c:smooth val="0"/>
          <c:extLst>
            <c:ext xmlns:c16="http://schemas.microsoft.com/office/drawing/2014/chart" uri="{C3380CC4-5D6E-409C-BE32-E72D297353CC}">
              <c16:uniqueId val="{00000001-B077-4B4D-83B0-BA0D87F73840}"/>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27.46</c:v>
                </c:pt>
                <c:pt idx="1">
                  <c:v>29.83</c:v>
                </c:pt>
                <c:pt idx="2">
                  <c:v>32.200000000000003</c:v>
                </c:pt>
                <c:pt idx="3">
                  <c:v>34.32</c:v>
                </c:pt>
                <c:pt idx="4">
                  <c:v>36.61</c:v>
                </c:pt>
              </c:numCache>
            </c:numRef>
          </c:val>
          <c:extLst>
            <c:ext xmlns:c16="http://schemas.microsoft.com/office/drawing/2014/chart" uri="{C3380CC4-5D6E-409C-BE32-E72D297353CC}">
              <c16:uniqueId val="{00000000-9573-42BA-BDEC-F93191D4B35C}"/>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20.34</c:v>
                </c:pt>
                <c:pt idx="1">
                  <c:v>21.85</c:v>
                </c:pt>
                <c:pt idx="2">
                  <c:v>25.19</c:v>
                </c:pt>
                <c:pt idx="3">
                  <c:v>25.46</c:v>
                </c:pt>
                <c:pt idx="4">
                  <c:v>24.53</c:v>
                </c:pt>
              </c:numCache>
            </c:numRef>
          </c:val>
          <c:smooth val="0"/>
          <c:extLst>
            <c:ext xmlns:c16="http://schemas.microsoft.com/office/drawing/2014/chart" uri="{C3380CC4-5D6E-409C-BE32-E72D297353CC}">
              <c16:uniqueId val="{00000001-9573-42BA-BDEC-F93191D4B35C}"/>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A22-4134-9E02-BE41E57C30CD}"/>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formatCode="#,##0.00;&quot;△&quot;#,##0.00;&quot;-&quot;">
                  <c:v>0.19</c:v>
                </c:pt>
                <c:pt idx="4">
                  <c:v>0</c:v>
                </c:pt>
              </c:numCache>
            </c:numRef>
          </c:val>
          <c:smooth val="0"/>
          <c:extLst>
            <c:ext xmlns:c16="http://schemas.microsoft.com/office/drawing/2014/chart" uri="{C3380CC4-5D6E-409C-BE32-E72D297353CC}">
              <c16:uniqueId val="{00000001-0A22-4134-9E02-BE41E57C30CD}"/>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10.93</c:v>
                </c:pt>
                <c:pt idx="1">
                  <c:v>53.41</c:v>
                </c:pt>
                <c:pt idx="2">
                  <c:v>53.01</c:v>
                </c:pt>
                <c:pt idx="3">
                  <c:v>38.92</c:v>
                </c:pt>
                <c:pt idx="4">
                  <c:v>43.15</c:v>
                </c:pt>
              </c:numCache>
            </c:numRef>
          </c:val>
          <c:extLst>
            <c:ext xmlns:c16="http://schemas.microsoft.com/office/drawing/2014/chart" uri="{C3380CC4-5D6E-409C-BE32-E72D297353CC}">
              <c16:uniqueId val="{00000000-B003-4380-8150-F7B74E78FE07}"/>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139.02000000000001</c:v>
                </c:pt>
                <c:pt idx="1">
                  <c:v>132.04</c:v>
                </c:pt>
                <c:pt idx="2">
                  <c:v>145.43</c:v>
                </c:pt>
                <c:pt idx="3">
                  <c:v>129.88999999999999</c:v>
                </c:pt>
                <c:pt idx="4">
                  <c:v>107.99</c:v>
                </c:pt>
              </c:numCache>
            </c:numRef>
          </c:val>
          <c:smooth val="0"/>
          <c:extLst>
            <c:ext xmlns:c16="http://schemas.microsoft.com/office/drawing/2014/chart" uri="{C3380CC4-5D6E-409C-BE32-E72D297353CC}">
              <c16:uniqueId val="{00000001-B003-4380-8150-F7B74E78FE07}"/>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139.65</c:v>
                </c:pt>
                <c:pt idx="1">
                  <c:v>147.18</c:v>
                </c:pt>
                <c:pt idx="2">
                  <c:v>151.52000000000001</c:v>
                </c:pt>
                <c:pt idx="3">
                  <c:v>140.86000000000001</c:v>
                </c:pt>
                <c:pt idx="4">
                  <c:v>143.09</c:v>
                </c:pt>
              </c:numCache>
            </c:numRef>
          </c:val>
          <c:extLst>
            <c:ext xmlns:c16="http://schemas.microsoft.com/office/drawing/2014/chart" uri="{C3380CC4-5D6E-409C-BE32-E72D297353CC}">
              <c16:uniqueId val="{00000000-271E-4336-9F72-E9BCE2F54A4B}"/>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29.13</c:v>
                </c:pt>
                <c:pt idx="1">
                  <c:v>35.69</c:v>
                </c:pt>
                <c:pt idx="2">
                  <c:v>38.4</c:v>
                </c:pt>
                <c:pt idx="3">
                  <c:v>44.04</c:v>
                </c:pt>
                <c:pt idx="4">
                  <c:v>58.25</c:v>
                </c:pt>
              </c:numCache>
            </c:numRef>
          </c:val>
          <c:smooth val="0"/>
          <c:extLst>
            <c:ext xmlns:c16="http://schemas.microsoft.com/office/drawing/2014/chart" uri="{C3380CC4-5D6E-409C-BE32-E72D297353CC}">
              <c16:uniqueId val="{00000001-271E-4336-9F72-E9BCE2F54A4B}"/>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5363.65</c:v>
                </c:pt>
                <c:pt idx="1">
                  <c:v>12291.58</c:v>
                </c:pt>
                <c:pt idx="2">
                  <c:v>11232.28</c:v>
                </c:pt>
                <c:pt idx="3">
                  <c:v>10322.299999999999</c:v>
                </c:pt>
                <c:pt idx="4">
                  <c:v>9187.18</c:v>
                </c:pt>
              </c:numCache>
            </c:numRef>
          </c:val>
          <c:extLst>
            <c:ext xmlns:c16="http://schemas.microsoft.com/office/drawing/2014/chart" uri="{C3380CC4-5D6E-409C-BE32-E72D297353CC}">
              <c16:uniqueId val="{00000000-3CD1-4A84-8C0D-0BA0D6558371}"/>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867.83</c:v>
                </c:pt>
                <c:pt idx="1">
                  <c:v>791.76</c:v>
                </c:pt>
                <c:pt idx="2">
                  <c:v>900.82</c:v>
                </c:pt>
                <c:pt idx="3">
                  <c:v>839.21</c:v>
                </c:pt>
                <c:pt idx="4">
                  <c:v>791.46</c:v>
                </c:pt>
              </c:numCache>
            </c:numRef>
          </c:val>
          <c:smooth val="0"/>
          <c:extLst>
            <c:ext xmlns:c16="http://schemas.microsoft.com/office/drawing/2014/chart" uri="{C3380CC4-5D6E-409C-BE32-E72D297353CC}">
              <c16:uniqueId val="{00000001-3CD1-4A84-8C0D-0BA0D6558371}"/>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36.799999999999997</c:v>
                </c:pt>
                <c:pt idx="1">
                  <c:v>63.69</c:v>
                </c:pt>
                <c:pt idx="2">
                  <c:v>63.87</c:v>
                </c:pt>
                <c:pt idx="3">
                  <c:v>69.89</c:v>
                </c:pt>
                <c:pt idx="4">
                  <c:v>67.12</c:v>
                </c:pt>
              </c:numCache>
            </c:numRef>
          </c:val>
          <c:extLst>
            <c:ext xmlns:c16="http://schemas.microsoft.com/office/drawing/2014/chart" uri="{C3380CC4-5D6E-409C-BE32-E72D297353CC}">
              <c16:uniqueId val="{00000000-15E9-406C-928D-A69E64C01C40}"/>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57.08</c:v>
                </c:pt>
                <c:pt idx="1">
                  <c:v>56.26</c:v>
                </c:pt>
                <c:pt idx="2">
                  <c:v>52.94</c:v>
                </c:pt>
                <c:pt idx="3">
                  <c:v>52.05</c:v>
                </c:pt>
                <c:pt idx="4">
                  <c:v>47.96</c:v>
                </c:pt>
              </c:numCache>
            </c:numRef>
          </c:val>
          <c:smooth val="0"/>
          <c:extLst>
            <c:ext xmlns:c16="http://schemas.microsoft.com/office/drawing/2014/chart" uri="{C3380CC4-5D6E-409C-BE32-E72D297353CC}">
              <c16:uniqueId val="{00000001-15E9-406C-928D-A69E64C01C40}"/>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353.31</c:v>
                </c:pt>
                <c:pt idx="1">
                  <c:v>204.13</c:v>
                </c:pt>
                <c:pt idx="2">
                  <c:v>203.56</c:v>
                </c:pt>
                <c:pt idx="3">
                  <c:v>186.02</c:v>
                </c:pt>
                <c:pt idx="4">
                  <c:v>193.67</c:v>
                </c:pt>
              </c:numCache>
            </c:numRef>
          </c:val>
          <c:extLst>
            <c:ext xmlns:c16="http://schemas.microsoft.com/office/drawing/2014/chart" uri="{C3380CC4-5D6E-409C-BE32-E72D297353CC}">
              <c16:uniqueId val="{00000000-466C-416E-BCF5-DB3DE950EA26}"/>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274.99</c:v>
                </c:pt>
                <c:pt idx="1">
                  <c:v>282.08999999999997</c:v>
                </c:pt>
                <c:pt idx="2">
                  <c:v>303.27999999999997</c:v>
                </c:pt>
                <c:pt idx="3">
                  <c:v>301.86</c:v>
                </c:pt>
                <c:pt idx="4">
                  <c:v>325.85000000000002</c:v>
                </c:pt>
              </c:numCache>
            </c:numRef>
          </c:val>
          <c:smooth val="0"/>
          <c:extLst>
            <c:ext xmlns:c16="http://schemas.microsoft.com/office/drawing/2014/chart" uri="{C3380CC4-5D6E-409C-BE32-E72D297353CC}">
              <c16:uniqueId val="{00000001-466C-416E-BCF5-DB3DE950EA26}"/>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【102.74】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【798.10】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【49.92】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【286.33】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【28.46】</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120" zoomScaleNormal="120" workbookViewId="0">
      <selection activeCell="BL83" sqref="BL83"/>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2">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2">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0" t="str">
        <f>データ!H6</f>
        <v>奈良県　天理市</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62" t="s">
        <v>9</v>
      </c>
      <c r="BM7" s="63"/>
      <c r="BN7" s="63"/>
      <c r="BO7" s="63"/>
      <c r="BP7" s="63"/>
      <c r="BQ7" s="63"/>
      <c r="BR7" s="63"/>
      <c r="BS7" s="63"/>
      <c r="BT7" s="63"/>
      <c r="BU7" s="63"/>
      <c r="BV7" s="63"/>
      <c r="BW7" s="63"/>
      <c r="BX7" s="63"/>
      <c r="BY7" s="64"/>
    </row>
    <row r="8" spans="1:78" ht="18.75" customHeight="1" x14ac:dyDescent="0.2">
      <c r="A8" s="2"/>
      <c r="B8" s="65" t="str">
        <f>データ!I6</f>
        <v>法適用</v>
      </c>
      <c r="C8" s="65"/>
      <c r="D8" s="65"/>
      <c r="E8" s="65"/>
      <c r="F8" s="65"/>
      <c r="G8" s="65"/>
      <c r="H8" s="65"/>
      <c r="I8" s="65" t="str">
        <f>データ!J6</f>
        <v>下水道事業</v>
      </c>
      <c r="J8" s="65"/>
      <c r="K8" s="65"/>
      <c r="L8" s="65"/>
      <c r="M8" s="65"/>
      <c r="N8" s="65"/>
      <c r="O8" s="65"/>
      <c r="P8" s="65" t="str">
        <f>データ!K6</f>
        <v>農業集落排水</v>
      </c>
      <c r="Q8" s="65"/>
      <c r="R8" s="65"/>
      <c r="S8" s="65"/>
      <c r="T8" s="65"/>
      <c r="U8" s="65"/>
      <c r="V8" s="65"/>
      <c r="W8" s="65" t="str">
        <f>データ!L6</f>
        <v>F2</v>
      </c>
      <c r="X8" s="65"/>
      <c r="Y8" s="65"/>
      <c r="Z8" s="65"/>
      <c r="AA8" s="65"/>
      <c r="AB8" s="65"/>
      <c r="AC8" s="65"/>
      <c r="AD8" s="66" t="str">
        <f>データ!$M$6</f>
        <v>非設置</v>
      </c>
      <c r="AE8" s="66"/>
      <c r="AF8" s="66"/>
      <c r="AG8" s="66"/>
      <c r="AH8" s="66"/>
      <c r="AI8" s="66"/>
      <c r="AJ8" s="66"/>
      <c r="AK8" s="3"/>
      <c r="AL8" s="54">
        <f>データ!S6</f>
        <v>60686</v>
      </c>
      <c r="AM8" s="54"/>
      <c r="AN8" s="54"/>
      <c r="AO8" s="54"/>
      <c r="AP8" s="54"/>
      <c r="AQ8" s="54"/>
      <c r="AR8" s="54"/>
      <c r="AS8" s="54"/>
      <c r="AT8" s="53">
        <f>データ!T6</f>
        <v>86.42</v>
      </c>
      <c r="AU8" s="53"/>
      <c r="AV8" s="53"/>
      <c r="AW8" s="53"/>
      <c r="AX8" s="53"/>
      <c r="AY8" s="53"/>
      <c r="AZ8" s="53"/>
      <c r="BA8" s="53"/>
      <c r="BB8" s="53">
        <f>データ!U6</f>
        <v>702.22</v>
      </c>
      <c r="BC8" s="53"/>
      <c r="BD8" s="53"/>
      <c r="BE8" s="53"/>
      <c r="BF8" s="53"/>
      <c r="BG8" s="53"/>
      <c r="BH8" s="53"/>
      <c r="BI8" s="53"/>
      <c r="BJ8" s="3"/>
      <c r="BK8" s="3"/>
      <c r="BL8" s="67" t="s">
        <v>10</v>
      </c>
      <c r="BM8" s="68"/>
      <c r="BN8" s="57" t="s">
        <v>11</v>
      </c>
      <c r="BO8" s="57"/>
      <c r="BP8" s="57"/>
      <c r="BQ8" s="57"/>
      <c r="BR8" s="57"/>
      <c r="BS8" s="57"/>
      <c r="BT8" s="57"/>
      <c r="BU8" s="57"/>
      <c r="BV8" s="57"/>
      <c r="BW8" s="57"/>
      <c r="BX8" s="57"/>
      <c r="BY8" s="58"/>
    </row>
    <row r="9" spans="1:78" ht="18.75" customHeight="1" x14ac:dyDescent="0.2">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51" t="s">
        <v>21</v>
      </c>
      <c r="BO9" s="51"/>
      <c r="BP9" s="51"/>
      <c r="BQ9" s="51"/>
      <c r="BR9" s="51"/>
      <c r="BS9" s="51"/>
      <c r="BT9" s="51"/>
      <c r="BU9" s="51"/>
      <c r="BV9" s="51"/>
      <c r="BW9" s="51"/>
      <c r="BX9" s="51"/>
      <c r="BY9" s="52"/>
    </row>
    <row r="10" spans="1:78" ht="18.75" customHeight="1" x14ac:dyDescent="0.2">
      <c r="A10" s="2"/>
      <c r="B10" s="53" t="str">
        <f>データ!N6</f>
        <v>-</v>
      </c>
      <c r="C10" s="53"/>
      <c r="D10" s="53"/>
      <c r="E10" s="53"/>
      <c r="F10" s="53"/>
      <c r="G10" s="53"/>
      <c r="H10" s="53"/>
      <c r="I10" s="53">
        <f>データ!O6</f>
        <v>62.26</v>
      </c>
      <c r="J10" s="53"/>
      <c r="K10" s="53"/>
      <c r="L10" s="53"/>
      <c r="M10" s="53"/>
      <c r="N10" s="53"/>
      <c r="O10" s="53"/>
      <c r="P10" s="53">
        <f>データ!P6</f>
        <v>1.84</v>
      </c>
      <c r="Q10" s="53"/>
      <c r="R10" s="53"/>
      <c r="S10" s="53"/>
      <c r="T10" s="53"/>
      <c r="U10" s="53"/>
      <c r="V10" s="53"/>
      <c r="W10" s="53">
        <f>データ!Q6</f>
        <v>82.62</v>
      </c>
      <c r="X10" s="53"/>
      <c r="Y10" s="53"/>
      <c r="Z10" s="53"/>
      <c r="AA10" s="53"/>
      <c r="AB10" s="53"/>
      <c r="AC10" s="53"/>
      <c r="AD10" s="54">
        <f>データ!R6</f>
        <v>2860</v>
      </c>
      <c r="AE10" s="54"/>
      <c r="AF10" s="54"/>
      <c r="AG10" s="54"/>
      <c r="AH10" s="54"/>
      <c r="AI10" s="54"/>
      <c r="AJ10" s="54"/>
      <c r="AK10" s="2"/>
      <c r="AL10" s="54">
        <f>データ!V6</f>
        <v>1109</v>
      </c>
      <c r="AM10" s="54"/>
      <c r="AN10" s="54"/>
      <c r="AO10" s="54"/>
      <c r="AP10" s="54"/>
      <c r="AQ10" s="54"/>
      <c r="AR10" s="54"/>
      <c r="AS10" s="54"/>
      <c r="AT10" s="53">
        <f>データ!W6</f>
        <v>0.82</v>
      </c>
      <c r="AU10" s="53"/>
      <c r="AV10" s="53"/>
      <c r="AW10" s="53"/>
      <c r="AX10" s="53"/>
      <c r="AY10" s="53"/>
      <c r="AZ10" s="53"/>
      <c r="BA10" s="53"/>
      <c r="BB10" s="53">
        <f>データ!X6</f>
        <v>1352.44</v>
      </c>
      <c r="BC10" s="53"/>
      <c r="BD10" s="53"/>
      <c r="BE10" s="53"/>
      <c r="BF10" s="53"/>
      <c r="BG10" s="53"/>
      <c r="BH10" s="53"/>
      <c r="BI10" s="53"/>
      <c r="BJ10" s="2"/>
      <c r="BK10" s="2"/>
      <c r="BL10" s="55" t="s">
        <v>22</v>
      </c>
      <c r="BM10" s="56"/>
      <c r="BN10" s="44" t="s">
        <v>23</v>
      </c>
      <c r="BO10" s="44"/>
      <c r="BP10" s="44"/>
      <c r="BQ10" s="44"/>
      <c r="BR10" s="44"/>
      <c r="BS10" s="44"/>
      <c r="BT10" s="44"/>
      <c r="BU10" s="44"/>
      <c r="BV10" s="44"/>
      <c r="BW10" s="44"/>
      <c r="BX10" s="44"/>
      <c r="BY10" s="4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6" t="s">
        <v>24</v>
      </c>
      <c r="BM11" s="46"/>
      <c r="BN11" s="46"/>
      <c r="BO11" s="46"/>
      <c r="BP11" s="46"/>
      <c r="BQ11" s="46"/>
      <c r="BR11" s="46"/>
      <c r="BS11" s="46"/>
      <c r="BT11" s="46"/>
      <c r="BU11" s="46"/>
      <c r="BV11" s="46"/>
      <c r="BW11" s="46"/>
      <c r="BX11" s="46"/>
      <c r="BY11" s="46"/>
      <c r="BZ11" s="4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6"/>
      <c r="BM12" s="46"/>
      <c r="BN12" s="46"/>
      <c r="BO12" s="46"/>
      <c r="BP12" s="46"/>
      <c r="BQ12" s="46"/>
      <c r="BR12" s="46"/>
      <c r="BS12" s="46"/>
      <c r="BT12" s="46"/>
      <c r="BU12" s="46"/>
      <c r="BV12" s="46"/>
      <c r="BW12" s="46"/>
      <c r="BX12" s="46"/>
      <c r="BY12" s="46"/>
      <c r="BZ12" s="4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7"/>
      <c r="BM13" s="47"/>
      <c r="BN13" s="47"/>
      <c r="BO13" s="47"/>
      <c r="BP13" s="47"/>
      <c r="BQ13" s="47"/>
      <c r="BR13" s="47"/>
      <c r="BS13" s="47"/>
      <c r="BT13" s="47"/>
      <c r="BU13" s="47"/>
      <c r="BV13" s="47"/>
      <c r="BW13" s="47"/>
      <c r="BX13" s="47"/>
      <c r="BY13" s="47"/>
      <c r="BZ13" s="47"/>
    </row>
    <row r="14" spans="1:78" ht="13.5" customHeight="1" x14ac:dyDescent="0.2">
      <c r="A14" s="2"/>
      <c r="B14" s="48" t="s">
        <v>25</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50"/>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114</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115</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116</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【104.30】</v>
      </c>
      <c r="F85" s="12" t="str">
        <f>データ!AT6</f>
        <v>【102.74】</v>
      </c>
      <c r="G85" s="12" t="str">
        <f>データ!BE6</f>
        <v>【47.19】</v>
      </c>
      <c r="H85" s="12" t="str">
        <f>データ!BP6</f>
        <v>【798.10】</v>
      </c>
      <c r="I85" s="12" t="str">
        <f>データ!CA6</f>
        <v>【54.51】</v>
      </c>
      <c r="J85" s="12" t="str">
        <f>データ!CL6</f>
        <v>【286.33】</v>
      </c>
      <c r="K85" s="12" t="str">
        <f>データ!CW6</f>
        <v>【49.92】</v>
      </c>
      <c r="L85" s="12" t="str">
        <f>データ!DH6</f>
        <v>【87.80】</v>
      </c>
      <c r="M85" s="12" t="str">
        <f>データ!DS6</f>
        <v>【28.46】</v>
      </c>
      <c r="N85" s="12" t="str">
        <f>データ!ED6</f>
        <v>【0.03】</v>
      </c>
      <c r="O85" s="12" t="str">
        <f>データ!EO6</f>
        <v>【0.02】</v>
      </c>
    </row>
  </sheetData>
  <sheetProtection algorithmName="SHA-512" hashValue="yB6rhuk4gg1cs5fxptQDORcEys5Y9Oa7OsioCV9XLKs4ZikV4yiYNe7rmkD3Syx798AcynDroyVszF++1ah0+g==" saltValue="CrPX/LDyxIg4LF3D/+FaW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292044</v>
      </c>
      <c r="D6" s="19">
        <f t="shared" si="3"/>
        <v>46</v>
      </c>
      <c r="E6" s="19">
        <f t="shared" si="3"/>
        <v>17</v>
      </c>
      <c r="F6" s="19">
        <f t="shared" si="3"/>
        <v>5</v>
      </c>
      <c r="G6" s="19">
        <f t="shared" si="3"/>
        <v>0</v>
      </c>
      <c r="H6" s="19" t="str">
        <f t="shared" si="3"/>
        <v>奈良県　天理市</v>
      </c>
      <c r="I6" s="19" t="str">
        <f t="shared" si="3"/>
        <v>法適用</v>
      </c>
      <c r="J6" s="19" t="str">
        <f t="shared" si="3"/>
        <v>下水道事業</v>
      </c>
      <c r="K6" s="19" t="str">
        <f t="shared" si="3"/>
        <v>農業集落排水</v>
      </c>
      <c r="L6" s="19" t="str">
        <f t="shared" si="3"/>
        <v>F2</v>
      </c>
      <c r="M6" s="19" t="str">
        <f t="shared" si="3"/>
        <v>非設置</v>
      </c>
      <c r="N6" s="20" t="str">
        <f t="shared" si="3"/>
        <v>-</v>
      </c>
      <c r="O6" s="20">
        <f t="shared" si="3"/>
        <v>62.26</v>
      </c>
      <c r="P6" s="20">
        <f t="shared" si="3"/>
        <v>1.84</v>
      </c>
      <c r="Q6" s="20">
        <f t="shared" si="3"/>
        <v>82.62</v>
      </c>
      <c r="R6" s="20">
        <f t="shared" si="3"/>
        <v>2860</v>
      </c>
      <c r="S6" s="20">
        <f t="shared" si="3"/>
        <v>60686</v>
      </c>
      <c r="T6" s="20">
        <f t="shared" si="3"/>
        <v>86.42</v>
      </c>
      <c r="U6" s="20">
        <f t="shared" si="3"/>
        <v>702.22</v>
      </c>
      <c r="V6" s="20">
        <f t="shared" si="3"/>
        <v>1109</v>
      </c>
      <c r="W6" s="20">
        <f t="shared" si="3"/>
        <v>0.82</v>
      </c>
      <c r="X6" s="20">
        <f t="shared" si="3"/>
        <v>1352.44</v>
      </c>
      <c r="Y6" s="21">
        <f>IF(Y7="",NA(),Y7)</f>
        <v>98.26</v>
      </c>
      <c r="Z6" s="21">
        <f t="shared" ref="Z6:AH6" si="4">IF(Z7="",NA(),Z7)</f>
        <v>96.17</v>
      </c>
      <c r="AA6" s="21">
        <f t="shared" si="4"/>
        <v>96.18</v>
      </c>
      <c r="AB6" s="21">
        <f t="shared" si="4"/>
        <v>97.12</v>
      </c>
      <c r="AC6" s="21">
        <f t="shared" si="4"/>
        <v>96.7</v>
      </c>
      <c r="AD6" s="21">
        <f t="shared" si="4"/>
        <v>106.37</v>
      </c>
      <c r="AE6" s="21">
        <f t="shared" si="4"/>
        <v>106.07</v>
      </c>
      <c r="AF6" s="21">
        <f t="shared" si="4"/>
        <v>105.5</v>
      </c>
      <c r="AG6" s="21">
        <f t="shared" si="4"/>
        <v>106.35</v>
      </c>
      <c r="AH6" s="21">
        <f t="shared" si="4"/>
        <v>106.62</v>
      </c>
      <c r="AI6" s="20" t="str">
        <f>IF(AI7="","",IF(AI7="-","【-】","【"&amp;SUBSTITUTE(TEXT(AI7,"#,##0.00"),"-","△")&amp;"】"))</f>
        <v>【104.30】</v>
      </c>
      <c r="AJ6" s="21">
        <f>IF(AJ7="",NA(),AJ7)</f>
        <v>10.93</v>
      </c>
      <c r="AK6" s="21">
        <f t="shared" ref="AK6:AS6" si="5">IF(AK7="",NA(),AK7)</f>
        <v>53.41</v>
      </c>
      <c r="AL6" s="21">
        <f t="shared" si="5"/>
        <v>53.01</v>
      </c>
      <c r="AM6" s="21">
        <f t="shared" si="5"/>
        <v>38.92</v>
      </c>
      <c r="AN6" s="21">
        <f t="shared" si="5"/>
        <v>43.15</v>
      </c>
      <c r="AO6" s="21">
        <f t="shared" si="5"/>
        <v>139.02000000000001</v>
      </c>
      <c r="AP6" s="21">
        <f t="shared" si="5"/>
        <v>132.04</v>
      </c>
      <c r="AQ6" s="21">
        <f t="shared" si="5"/>
        <v>145.43</v>
      </c>
      <c r="AR6" s="21">
        <f t="shared" si="5"/>
        <v>129.88999999999999</v>
      </c>
      <c r="AS6" s="21">
        <f t="shared" si="5"/>
        <v>107.99</v>
      </c>
      <c r="AT6" s="20" t="str">
        <f>IF(AT7="","",IF(AT7="-","【-】","【"&amp;SUBSTITUTE(TEXT(AT7,"#,##0.00"),"-","△")&amp;"】"))</f>
        <v>【102.74】</v>
      </c>
      <c r="AU6" s="21">
        <f>IF(AU7="",NA(),AU7)</f>
        <v>139.65</v>
      </c>
      <c r="AV6" s="21">
        <f t="shared" ref="AV6:BD6" si="6">IF(AV7="",NA(),AV7)</f>
        <v>147.18</v>
      </c>
      <c r="AW6" s="21">
        <f t="shared" si="6"/>
        <v>151.52000000000001</v>
      </c>
      <c r="AX6" s="21">
        <f t="shared" si="6"/>
        <v>140.86000000000001</v>
      </c>
      <c r="AY6" s="21">
        <f t="shared" si="6"/>
        <v>143.09</v>
      </c>
      <c r="AZ6" s="21">
        <f t="shared" si="6"/>
        <v>29.13</v>
      </c>
      <c r="BA6" s="21">
        <f t="shared" si="6"/>
        <v>35.69</v>
      </c>
      <c r="BB6" s="21">
        <f t="shared" si="6"/>
        <v>38.4</v>
      </c>
      <c r="BC6" s="21">
        <f t="shared" si="6"/>
        <v>44.04</v>
      </c>
      <c r="BD6" s="21">
        <f t="shared" si="6"/>
        <v>58.25</v>
      </c>
      <c r="BE6" s="20" t="str">
        <f>IF(BE7="","",IF(BE7="-","【-】","【"&amp;SUBSTITUTE(TEXT(BE7,"#,##0.00"),"-","△")&amp;"】"))</f>
        <v>【47.19】</v>
      </c>
      <c r="BF6" s="21">
        <f>IF(BF7="",NA(),BF7)</f>
        <v>5363.65</v>
      </c>
      <c r="BG6" s="21">
        <f t="shared" ref="BG6:BO6" si="7">IF(BG7="",NA(),BG7)</f>
        <v>12291.58</v>
      </c>
      <c r="BH6" s="21">
        <f t="shared" si="7"/>
        <v>11232.28</v>
      </c>
      <c r="BI6" s="21">
        <f t="shared" si="7"/>
        <v>10322.299999999999</v>
      </c>
      <c r="BJ6" s="21">
        <f t="shared" si="7"/>
        <v>9187.18</v>
      </c>
      <c r="BK6" s="21">
        <f t="shared" si="7"/>
        <v>867.83</v>
      </c>
      <c r="BL6" s="21">
        <f t="shared" si="7"/>
        <v>791.76</v>
      </c>
      <c r="BM6" s="21">
        <f t="shared" si="7"/>
        <v>900.82</v>
      </c>
      <c r="BN6" s="21">
        <f t="shared" si="7"/>
        <v>839.21</v>
      </c>
      <c r="BO6" s="21">
        <f t="shared" si="7"/>
        <v>791.46</v>
      </c>
      <c r="BP6" s="20" t="str">
        <f>IF(BP7="","",IF(BP7="-","【-】","【"&amp;SUBSTITUTE(TEXT(BP7,"#,##0.00"),"-","△")&amp;"】"))</f>
        <v>【798.10】</v>
      </c>
      <c r="BQ6" s="21">
        <f>IF(BQ7="",NA(),BQ7)</f>
        <v>36.799999999999997</v>
      </c>
      <c r="BR6" s="21">
        <f t="shared" ref="BR6:BZ6" si="8">IF(BR7="",NA(),BR7)</f>
        <v>63.69</v>
      </c>
      <c r="BS6" s="21">
        <f t="shared" si="8"/>
        <v>63.87</v>
      </c>
      <c r="BT6" s="21">
        <f t="shared" si="8"/>
        <v>69.89</v>
      </c>
      <c r="BU6" s="21">
        <f t="shared" si="8"/>
        <v>67.12</v>
      </c>
      <c r="BV6" s="21">
        <f t="shared" si="8"/>
        <v>57.08</v>
      </c>
      <c r="BW6" s="21">
        <f t="shared" si="8"/>
        <v>56.26</v>
      </c>
      <c r="BX6" s="21">
        <f t="shared" si="8"/>
        <v>52.94</v>
      </c>
      <c r="BY6" s="21">
        <f t="shared" si="8"/>
        <v>52.05</v>
      </c>
      <c r="BZ6" s="21">
        <f t="shared" si="8"/>
        <v>47.96</v>
      </c>
      <c r="CA6" s="20" t="str">
        <f>IF(CA7="","",IF(CA7="-","【-】","【"&amp;SUBSTITUTE(TEXT(CA7,"#,##0.00"),"-","△")&amp;"】"))</f>
        <v>【54.51】</v>
      </c>
      <c r="CB6" s="21">
        <f>IF(CB7="",NA(),CB7)</f>
        <v>353.31</v>
      </c>
      <c r="CC6" s="21">
        <f t="shared" ref="CC6:CK6" si="9">IF(CC7="",NA(),CC7)</f>
        <v>204.13</v>
      </c>
      <c r="CD6" s="21">
        <f t="shared" si="9"/>
        <v>203.56</v>
      </c>
      <c r="CE6" s="21">
        <f t="shared" si="9"/>
        <v>186.02</v>
      </c>
      <c r="CF6" s="21">
        <f t="shared" si="9"/>
        <v>193.67</v>
      </c>
      <c r="CG6" s="21">
        <f t="shared" si="9"/>
        <v>274.99</v>
      </c>
      <c r="CH6" s="21">
        <f t="shared" si="9"/>
        <v>282.08999999999997</v>
      </c>
      <c r="CI6" s="21">
        <f t="shared" si="9"/>
        <v>303.27999999999997</v>
      </c>
      <c r="CJ6" s="21">
        <f t="shared" si="9"/>
        <v>301.86</v>
      </c>
      <c r="CK6" s="21">
        <f t="shared" si="9"/>
        <v>325.85000000000002</v>
      </c>
      <c r="CL6" s="20" t="str">
        <f>IF(CL7="","",IF(CL7="-","【-】","【"&amp;SUBSTITUTE(TEXT(CL7,"#,##0.00"),"-","△")&amp;"】"))</f>
        <v>【286.33】</v>
      </c>
      <c r="CM6" s="21">
        <f>IF(CM7="",NA(),CM7)</f>
        <v>34.47</v>
      </c>
      <c r="CN6" s="21">
        <f t="shared" ref="CN6:CV6" si="10">IF(CN7="",NA(),CN7)</f>
        <v>33.79</v>
      </c>
      <c r="CO6" s="21">
        <f t="shared" si="10"/>
        <v>33.520000000000003</v>
      </c>
      <c r="CP6" s="21">
        <f t="shared" si="10"/>
        <v>34.880000000000003</v>
      </c>
      <c r="CQ6" s="21">
        <f t="shared" si="10"/>
        <v>32.56</v>
      </c>
      <c r="CR6" s="21">
        <f t="shared" si="10"/>
        <v>54.83</v>
      </c>
      <c r="CS6" s="21">
        <f t="shared" si="10"/>
        <v>66.53</v>
      </c>
      <c r="CT6" s="21">
        <f t="shared" si="10"/>
        <v>52.35</v>
      </c>
      <c r="CU6" s="21">
        <f t="shared" si="10"/>
        <v>46.25</v>
      </c>
      <c r="CV6" s="21">
        <f t="shared" si="10"/>
        <v>45.32</v>
      </c>
      <c r="CW6" s="20" t="str">
        <f>IF(CW7="","",IF(CW7="-","【-】","【"&amp;SUBSTITUTE(TEXT(CW7,"#,##0.00"),"-","△")&amp;"】"))</f>
        <v>【49.92】</v>
      </c>
      <c r="CX6" s="21">
        <f>IF(CX7="",NA(),CX7)</f>
        <v>69.27</v>
      </c>
      <c r="CY6" s="21">
        <f t="shared" ref="CY6:DG6" si="11">IF(CY7="",NA(),CY7)</f>
        <v>69.209999999999994</v>
      </c>
      <c r="CZ6" s="21">
        <f t="shared" si="11"/>
        <v>70.13</v>
      </c>
      <c r="DA6" s="21">
        <f t="shared" si="11"/>
        <v>68.84</v>
      </c>
      <c r="DB6" s="21">
        <f t="shared" si="11"/>
        <v>69.430000000000007</v>
      </c>
      <c r="DC6" s="21">
        <f t="shared" si="11"/>
        <v>84.7</v>
      </c>
      <c r="DD6" s="21">
        <f t="shared" si="11"/>
        <v>84.67</v>
      </c>
      <c r="DE6" s="21">
        <f t="shared" si="11"/>
        <v>84.39</v>
      </c>
      <c r="DF6" s="21">
        <f t="shared" si="11"/>
        <v>83.96</v>
      </c>
      <c r="DG6" s="21">
        <f t="shared" si="11"/>
        <v>83.54</v>
      </c>
      <c r="DH6" s="20" t="str">
        <f>IF(DH7="","",IF(DH7="-","【-】","【"&amp;SUBSTITUTE(TEXT(DH7,"#,##0.00"),"-","△")&amp;"】"))</f>
        <v>【87.80】</v>
      </c>
      <c r="DI6" s="21">
        <f>IF(DI7="",NA(),DI7)</f>
        <v>27.46</v>
      </c>
      <c r="DJ6" s="21">
        <f t="shared" ref="DJ6:DR6" si="12">IF(DJ7="",NA(),DJ7)</f>
        <v>29.83</v>
      </c>
      <c r="DK6" s="21">
        <f t="shared" si="12"/>
        <v>32.200000000000003</v>
      </c>
      <c r="DL6" s="21">
        <f t="shared" si="12"/>
        <v>34.32</v>
      </c>
      <c r="DM6" s="21">
        <f t="shared" si="12"/>
        <v>36.61</v>
      </c>
      <c r="DN6" s="21">
        <f t="shared" si="12"/>
        <v>20.34</v>
      </c>
      <c r="DO6" s="21">
        <f t="shared" si="12"/>
        <v>21.85</v>
      </c>
      <c r="DP6" s="21">
        <f t="shared" si="12"/>
        <v>25.19</v>
      </c>
      <c r="DQ6" s="21">
        <f t="shared" si="12"/>
        <v>25.46</v>
      </c>
      <c r="DR6" s="21">
        <f t="shared" si="12"/>
        <v>24.53</v>
      </c>
      <c r="DS6" s="20" t="str">
        <f>IF(DS7="","",IF(DS7="-","【-】","【"&amp;SUBSTITUTE(TEXT(DS7,"#,##0.00"),"-","△")&amp;"】"))</f>
        <v>【28.46】</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1">
        <f t="shared" si="13"/>
        <v>0.19</v>
      </c>
      <c r="EC6" s="20">
        <f t="shared" si="13"/>
        <v>0</v>
      </c>
      <c r="ED6" s="20" t="str">
        <f>IF(ED7="","",IF(ED7="-","【-】","【"&amp;SUBSTITUTE(TEXT(ED7,"#,##0.00"),"-","△")&amp;"】"))</f>
        <v>【0.03】</v>
      </c>
      <c r="EE6" s="20">
        <f>IF(EE7="",NA(),EE7)</f>
        <v>0</v>
      </c>
      <c r="EF6" s="20">
        <f t="shared" ref="EF6:EN6" si="14">IF(EF7="",NA(),EF7)</f>
        <v>0</v>
      </c>
      <c r="EG6" s="20">
        <f t="shared" si="14"/>
        <v>0</v>
      </c>
      <c r="EH6" s="20">
        <f t="shared" si="14"/>
        <v>0</v>
      </c>
      <c r="EI6" s="20">
        <f t="shared" si="14"/>
        <v>0</v>
      </c>
      <c r="EJ6" s="21">
        <f t="shared" si="14"/>
        <v>0.25</v>
      </c>
      <c r="EK6" s="21">
        <f t="shared" si="14"/>
        <v>0.05</v>
      </c>
      <c r="EL6" s="21">
        <f t="shared" si="14"/>
        <v>0.03</v>
      </c>
      <c r="EM6" s="21">
        <f t="shared" si="14"/>
        <v>0.03</v>
      </c>
      <c r="EN6" s="21">
        <f t="shared" si="14"/>
        <v>0.03</v>
      </c>
      <c r="EO6" s="20" t="str">
        <f>IF(EO7="","",IF(EO7="-","【-】","【"&amp;SUBSTITUTE(TEXT(EO7,"#,##0.00"),"-","△")&amp;"】"))</f>
        <v>【0.02】</v>
      </c>
    </row>
    <row r="7" spans="1:148" s="22" customFormat="1" x14ac:dyDescent="0.2">
      <c r="A7" s="14"/>
      <c r="B7" s="23">
        <v>2024</v>
      </c>
      <c r="C7" s="23">
        <v>292044</v>
      </c>
      <c r="D7" s="23">
        <v>46</v>
      </c>
      <c r="E7" s="23">
        <v>17</v>
      </c>
      <c r="F7" s="23">
        <v>5</v>
      </c>
      <c r="G7" s="23">
        <v>0</v>
      </c>
      <c r="H7" s="23" t="s">
        <v>96</v>
      </c>
      <c r="I7" s="23" t="s">
        <v>97</v>
      </c>
      <c r="J7" s="23" t="s">
        <v>98</v>
      </c>
      <c r="K7" s="23" t="s">
        <v>99</v>
      </c>
      <c r="L7" s="23" t="s">
        <v>100</v>
      </c>
      <c r="M7" s="23" t="s">
        <v>101</v>
      </c>
      <c r="N7" s="24" t="s">
        <v>102</v>
      </c>
      <c r="O7" s="24">
        <v>62.26</v>
      </c>
      <c r="P7" s="24">
        <v>1.84</v>
      </c>
      <c r="Q7" s="24">
        <v>82.62</v>
      </c>
      <c r="R7" s="24">
        <v>2860</v>
      </c>
      <c r="S7" s="24">
        <v>60686</v>
      </c>
      <c r="T7" s="24">
        <v>86.42</v>
      </c>
      <c r="U7" s="24">
        <v>702.22</v>
      </c>
      <c r="V7" s="24">
        <v>1109</v>
      </c>
      <c r="W7" s="24">
        <v>0.82</v>
      </c>
      <c r="X7" s="24">
        <v>1352.44</v>
      </c>
      <c r="Y7" s="24">
        <v>98.26</v>
      </c>
      <c r="Z7" s="24">
        <v>96.17</v>
      </c>
      <c r="AA7" s="24">
        <v>96.18</v>
      </c>
      <c r="AB7" s="24">
        <v>97.12</v>
      </c>
      <c r="AC7" s="24">
        <v>96.7</v>
      </c>
      <c r="AD7" s="24">
        <v>106.37</v>
      </c>
      <c r="AE7" s="24">
        <v>106.07</v>
      </c>
      <c r="AF7" s="24">
        <v>105.5</v>
      </c>
      <c r="AG7" s="24">
        <v>106.35</v>
      </c>
      <c r="AH7" s="24">
        <v>106.62</v>
      </c>
      <c r="AI7" s="24">
        <v>104.3</v>
      </c>
      <c r="AJ7" s="24">
        <v>10.93</v>
      </c>
      <c r="AK7" s="24">
        <v>53.41</v>
      </c>
      <c r="AL7" s="24">
        <v>53.01</v>
      </c>
      <c r="AM7" s="24">
        <v>38.92</v>
      </c>
      <c r="AN7" s="24">
        <v>43.15</v>
      </c>
      <c r="AO7" s="24">
        <v>139.02000000000001</v>
      </c>
      <c r="AP7" s="24">
        <v>132.04</v>
      </c>
      <c r="AQ7" s="24">
        <v>145.43</v>
      </c>
      <c r="AR7" s="24">
        <v>129.88999999999999</v>
      </c>
      <c r="AS7" s="24">
        <v>107.99</v>
      </c>
      <c r="AT7" s="24">
        <v>102.74</v>
      </c>
      <c r="AU7" s="24">
        <v>139.65</v>
      </c>
      <c r="AV7" s="24">
        <v>147.18</v>
      </c>
      <c r="AW7" s="24">
        <v>151.52000000000001</v>
      </c>
      <c r="AX7" s="24">
        <v>140.86000000000001</v>
      </c>
      <c r="AY7" s="24">
        <v>143.09</v>
      </c>
      <c r="AZ7" s="24">
        <v>29.13</v>
      </c>
      <c r="BA7" s="24">
        <v>35.69</v>
      </c>
      <c r="BB7" s="24">
        <v>38.4</v>
      </c>
      <c r="BC7" s="24">
        <v>44.04</v>
      </c>
      <c r="BD7" s="24">
        <v>58.25</v>
      </c>
      <c r="BE7" s="24">
        <v>47.19</v>
      </c>
      <c r="BF7" s="24">
        <v>5363.65</v>
      </c>
      <c r="BG7" s="24">
        <v>12291.58</v>
      </c>
      <c r="BH7" s="24">
        <v>11232.28</v>
      </c>
      <c r="BI7" s="24">
        <v>10322.299999999999</v>
      </c>
      <c r="BJ7" s="24">
        <v>9187.18</v>
      </c>
      <c r="BK7" s="24">
        <v>867.83</v>
      </c>
      <c r="BL7" s="24">
        <v>791.76</v>
      </c>
      <c r="BM7" s="24">
        <v>900.82</v>
      </c>
      <c r="BN7" s="24">
        <v>839.21</v>
      </c>
      <c r="BO7" s="24">
        <v>791.46</v>
      </c>
      <c r="BP7" s="24">
        <v>798.1</v>
      </c>
      <c r="BQ7" s="24">
        <v>36.799999999999997</v>
      </c>
      <c r="BR7" s="24">
        <v>63.69</v>
      </c>
      <c r="BS7" s="24">
        <v>63.87</v>
      </c>
      <c r="BT7" s="24">
        <v>69.89</v>
      </c>
      <c r="BU7" s="24">
        <v>67.12</v>
      </c>
      <c r="BV7" s="24">
        <v>57.08</v>
      </c>
      <c r="BW7" s="24">
        <v>56.26</v>
      </c>
      <c r="BX7" s="24">
        <v>52.94</v>
      </c>
      <c r="BY7" s="24">
        <v>52.05</v>
      </c>
      <c r="BZ7" s="24">
        <v>47.96</v>
      </c>
      <c r="CA7" s="24">
        <v>54.51</v>
      </c>
      <c r="CB7" s="24">
        <v>353.31</v>
      </c>
      <c r="CC7" s="24">
        <v>204.13</v>
      </c>
      <c r="CD7" s="24">
        <v>203.56</v>
      </c>
      <c r="CE7" s="24">
        <v>186.02</v>
      </c>
      <c r="CF7" s="24">
        <v>193.67</v>
      </c>
      <c r="CG7" s="24">
        <v>274.99</v>
      </c>
      <c r="CH7" s="24">
        <v>282.08999999999997</v>
      </c>
      <c r="CI7" s="24">
        <v>303.27999999999997</v>
      </c>
      <c r="CJ7" s="24">
        <v>301.86</v>
      </c>
      <c r="CK7" s="24">
        <v>325.85000000000002</v>
      </c>
      <c r="CL7" s="24">
        <v>286.33</v>
      </c>
      <c r="CM7" s="24">
        <v>34.47</v>
      </c>
      <c r="CN7" s="24">
        <v>33.79</v>
      </c>
      <c r="CO7" s="24">
        <v>33.520000000000003</v>
      </c>
      <c r="CP7" s="24">
        <v>34.880000000000003</v>
      </c>
      <c r="CQ7" s="24">
        <v>32.56</v>
      </c>
      <c r="CR7" s="24">
        <v>54.83</v>
      </c>
      <c r="CS7" s="24">
        <v>66.53</v>
      </c>
      <c r="CT7" s="24">
        <v>52.35</v>
      </c>
      <c r="CU7" s="24">
        <v>46.25</v>
      </c>
      <c r="CV7" s="24">
        <v>45.32</v>
      </c>
      <c r="CW7" s="24">
        <v>49.92</v>
      </c>
      <c r="CX7" s="24">
        <v>69.27</v>
      </c>
      <c r="CY7" s="24">
        <v>69.209999999999994</v>
      </c>
      <c r="CZ7" s="24">
        <v>70.13</v>
      </c>
      <c r="DA7" s="24">
        <v>68.84</v>
      </c>
      <c r="DB7" s="24">
        <v>69.430000000000007</v>
      </c>
      <c r="DC7" s="24">
        <v>84.7</v>
      </c>
      <c r="DD7" s="24">
        <v>84.67</v>
      </c>
      <c r="DE7" s="24">
        <v>84.39</v>
      </c>
      <c r="DF7" s="24">
        <v>83.96</v>
      </c>
      <c r="DG7" s="24">
        <v>83.54</v>
      </c>
      <c r="DH7" s="24">
        <v>87.8</v>
      </c>
      <c r="DI7" s="24">
        <v>27.46</v>
      </c>
      <c r="DJ7" s="24">
        <v>29.83</v>
      </c>
      <c r="DK7" s="24">
        <v>32.200000000000003</v>
      </c>
      <c r="DL7" s="24">
        <v>34.32</v>
      </c>
      <c r="DM7" s="24">
        <v>36.61</v>
      </c>
      <c r="DN7" s="24">
        <v>20.34</v>
      </c>
      <c r="DO7" s="24">
        <v>21.85</v>
      </c>
      <c r="DP7" s="24">
        <v>25.19</v>
      </c>
      <c r="DQ7" s="24">
        <v>25.46</v>
      </c>
      <c r="DR7" s="24">
        <v>24.53</v>
      </c>
      <c r="DS7" s="24">
        <v>28.46</v>
      </c>
      <c r="DT7" s="24">
        <v>0</v>
      </c>
      <c r="DU7" s="24">
        <v>0</v>
      </c>
      <c r="DV7" s="24">
        <v>0</v>
      </c>
      <c r="DW7" s="24">
        <v>0</v>
      </c>
      <c r="DX7" s="24">
        <v>0</v>
      </c>
      <c r="DY7" s="24">
        <v>0</v>
      </c>
      <c r="DZ7" s="24">
        <v>0</v>
      </c>
      <c r="EA7" s="24">
        <v>0</v>
      </c>
      <c r="EB7" s="24">
        <v>0.19</v>
      </c>
      <c r="EC7" s="24">
        <v>0</v>
      </c>
      <c r="ED7" s="24">
        <v>0.03</v>
      </c>
      <c r="EE7" s="24">
        <v>0</v>
      </c>
      <c r="EF7" s="24">
        <v>0</v>
      </c>
      <c r="EG7" s="24">
        <v>0</v>
      </c>
      <c r="EH7" s="24">
        <v>0</v>
      </c>
      <c r="EI7" s="24">
        <v>0</v>
      </c>
      <c r="EJ7" s="24">
        <v>0.25</v>
      </c>
      <c r="EK7" s="24">
        <v>0.05</v>
      </c>
      <c r="EL7" s="24">
        <v>0.03</v>
      </c>
      <c r="EM7" s="24">
        <v>0.03</v>
      </c>
      <c r="EN7" s="24">
        <v>0.03</v>
      </c>
      <c r="EO7" s="24">
        <v>0.02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PC2403-012</cp:lastModifiedBy>
  <cp:lastPrinted>2026-01-20T08:55:47Z</cp:lastPrinted>
  <dcterms:created xsi:type="dcterms:W3CDTF">2025-12-23T06:21:52Z</dcterms:created>
  <dcterms:modified xsi:type="dcterms:W3CDTF">2026-01-20T08:57:13Z</dcterms:modified>
  <cp:category/>
</cp:coreProperties>
</file>