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E94A4D65-56B6-4486-BD05-EFF1EAB6E83C}" xr6:coauthVersionLast="47" xr6:coauthVersionMax="47" xr10:uidLastSave="{00000000-0000-0000-0000-000000000000}"/>
  <bookViews>
    <workbookView xWindow="2730" yWindow="21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 sheetId="1" r:id="rId14"/>
    <sheet name="施設類型別ストック情報分析表① " sheetId="3" r:id="rId15"/>
    <sheet name="施設類型別ストック情報分析表② " sheetId="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W41" i="10" s="1"/>
  <c r="BE41" i="10"/>
  <c r="AM41" i="10"/>
  <c r="U41" i="10"/>
  <c r="E41" i="10"/>
  <c r="C41" i="10"/>
  <c r="DG40" i="10"/>
  <c r="CQ40" i="10"/>
  <c r="CO40" i="10" s="1"/>
  <c r="BY40" i="10"/>
  <c r="BW40" i="10" s="1"/>
  <c r="BE40" i="10"/>
  <c r="AM40" i="10"/>
  <c r="U40" i="10"/>
  <c r="E40" i="10"/>
  <c r="C40" i="10" s="1"/>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DG35" i="10"/>
  <c r="CQ35" i="10"/>
  <c r="CO35" i="10"/>
  <c r="BY35" i="10"/>
  <c r="BE35" i="10"/>
  <c r="AO35" i="10"/>
  <c r="W35" i="10"/>
  <c r="E35" i="10"/>
  <c r="DG34" i="10"/>
  <c r="CQ34" i="10"/>
  <c r="BY34" i="10"/>
  <c r="BE34" i="10"/>
  <c r="AO34" i="10"/>
  <c r="W34" i="10"/>
  <c r="E34" i="10"/>
  <c r="C34" i="10" s="1"/>
  <c r="C35" i="10" l="1"/>
  <c r="C36" i="10"/>
  <c r="U34" i="10" s="1"/>
  <c r="U35" i="10" l="1"/>
  <c r="U36" i="10" s="1"/>
  <c r="AM34" i="10" l="1"/>
  <c r="AM35" i="10" s="1"/>
  <c r="BW34" i="10" l="1"/>
  <c r="BW35" i="10" s="1"/>
  <c r="BW36" i="10" s="1"/>
  <c r="BW37" i="10" s="1"/>
  <c r="BW38" i="10" s="1"/>
  <c r="BW39" i="10" s="1"/>
  <c r="CO34" i="10" l="1"/>
</calcChain>
</file>

<file path=xl/sharedStrings.xml><?xml version="1.0" encoding="utf-8"?>
<sst xmlns="http://schemas.openxmlformats.org/spreadsheetml/2006/main" count="1111" uniqueCount="557">
  <si>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</si>
  <si>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</si>
  <si>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</si>
  <si>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</si>
  <si>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</si>
  <si>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</si>
  <si>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</si>
  <si>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</si>
  <si>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</si>
  <si>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</si>
  <si>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</si>
  <si>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</si>
  <si>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</si>
  <si>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</si>
  <si>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</si>
  <si>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</si>
  <si>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</si>
  <si>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</si>
  <si>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奈良県</t>
  </si>
  <si>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</si>
  <si>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</si>
  <si>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</si>
  <si>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</si>
  <si>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</si>
  <si>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</si>
  <si>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</si>
  <si>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</si>
  <si>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</si>
  <si>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</si>
  <si>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</si>
  <si>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</si>
  <si>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</si>
  <si>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</si>
  <si>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</si>
  <si>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</si>
  <si>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</si>
  <si>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</si>
  <si>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</si>
  <si>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</si>
  <si>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</si>
  <si>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</si>
  <si>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</si>
  <si>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</si>
  <si>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</si>
  <si>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</si>
  <si>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</si>
  <si>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</si>
  <si>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</si>
  <si>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</si>
  <si>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</si>
  <si>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</si>
  <si>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</si>
  <si>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</si>
  <si>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</si>
  <si>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</si>
  <si>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</si>
  <si>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</si>
  <si>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</si>
  <si>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</si>
  <si>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</si>
  <si>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</si>
  <si>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</si>
  <si>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</si>
  <si>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</si>
  <si>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</si>
  <si>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</si>
  <si>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6"/>
  </si>
  <si>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</si>
  <si>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</si>
  <si>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</si>
  <si>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</si>
  <si>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</si>
  <si>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</si>
  <si>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天理市</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</si>
  <si>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</si>
  <si>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</si>
  <si>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</si>
  <si>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</si>
  <si>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</si>
  <si>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</si>
  <si>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</si>
  <si>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</si>
  <si>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</si>
  <si>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</si>
  <si>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</si>
  <si>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</si>
  <si>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</si>
  <si>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</si>
  <si>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</si>
  <si>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</si>
  <si>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奈良県天理市</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</si>
  <si>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</si>
  <si>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</si>
  <si>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</si>
  <si>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</si>
  <si>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</si>
  <si>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</si>
  <si>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</si>
  <si>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</si>
  <si>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</si>
  <si>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</si>
  <si>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</si>
  <si>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</si>
  <si>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</si>
  <si>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</si>
  <si>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</si>
  <si>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</si>
  <si>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</si>
  <si>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</si>
  <si>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</si>
  <si>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</si>
  <si>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</si>
  <si>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</si>
  <si>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</si>
  <si>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</si>
  <si>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</si>
  <si>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</si>
  <si>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</si>
  <si>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</si>
  <si>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</si>
  <si>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</si>
  <si>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</si>
  <si>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</si>
  <si>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</si>
  <si>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</si>
  <si>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</si>
  <si>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</si>
  <si>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</si>
  <si>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</si>
  <si>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</si>
  <si>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</si>
  <si>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</si>
  <si>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</si>
  <si>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</si>
  <si>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</si>
  <si>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</si>
  <si>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</si>
  <si>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</si>
  <si>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</si>
  <si>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</si>
  <si>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Ⅱ－３</t>
  </si>
  <si>
    <t>　実質赤字比率</t>
    <rPh sb="1" eb="3">
      <t>ジッシツ</t>
    </rPh>
    <rPh sb="3" eb="5">
      <t>アカジ</t>
    </rPh>
    <rPh sb="5" eb="7">
      <t>ヒリツ</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</si>
  <si>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</si>
  <si>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</si>
  <si>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</si>
  <si>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</si>
  <si>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</si>
  <si>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</si>
  <si>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</si>
  <si>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</si>
  <si>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</si>
  <si>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</si>
  <si>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</si>
  <si>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</si>
  <si>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</si>
  <si>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</si>
  <si>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</si>
  <si>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</si>
  <si>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</si>
  <si>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</si>
  <si>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</si>
  <si>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</si>
  <si>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</si>
  <si>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</si>
  <si>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</si>
  <si>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</si>
  <si>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2-4</t>
  </si>
  <si>
    <t>(　参考　）</t>
    <rPh sb="2" eb="4">
      <t>サンコウ</t>
    </rPh>
    <phoneticPr fontId="32"/>
  </si>
  <si>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</si>
  <si>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</si>
  <si>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</si>
  <si>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</si>
  <si>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</si>
  <si>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</si>
  <si>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</si>
  <si>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</si>
  <si>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</si>
  <si>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</si>
  <si>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参考</t>
    <rPh sb="0" eb="2">
      <t>サンコウ</t>
    </rPh>
    <phoneticPr fontId="6"/>
  </si>
  <si>
    <t>○</t>
  </si>
  <si>
    <t>▲ 3.02</t>
  </si>
  <si>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</si>
  <si>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</si>
  <si>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</si>
  <si>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</si>
  <si>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</si>
  <si>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</si>
  <si>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</si>
  <si>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</si>
  <si>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</si>
  <si>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</si>
  <si>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</si>
  <si>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</si>
  <si>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</si>
  <si>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</si>
  <si>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</si>
  <si>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-5.2</t>
  </si>
  <si>
    <t xml:space="preserve">退職手当負担見込額 </t>
    <rPh sb="0" eb="2">
      <t>タイショク</t>
    </rPh>
    <rPh sb="2" eb="4">
      <t>テアテ</t>
    </rPh>
    <rPh sb="4" eb="6">
      <t>フタン</t>
    </rPh>
    <rPh sb="6" eb="9">
      <t>ミコミガク</t>
    </rPh>
    <phoneticPr fontId="35"/>
  </si>
  <si>
    <t>山振</t>
    <rPh sb="0" eb="1">
      <t>ヤマ</t>
    </rPh>
    <rPh sb="1" eb="2">
      <t>フ</t>
    </rPh>
    <phoneticPr fontId="6"/>
  </si>
  <si>
    <t>繰上償還金</t>
  </si>
  <si>
    <t>※5：産業構造の比率は、分母を就業人口総数とし、分類不能の産業を除いて算出。</t>
  </si>
  <si>
    <t>　人件費</t>
  </si>
  <si>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</si>
  <si>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</si>
  <si>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</si>
  <si>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</si>
  <si>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</si>
  <si>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</si>
  <si>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</si>
  <si>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</si>
  <si>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</si>
  <si>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</si>
  <si>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</si>
  <si>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</si>
  <si>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</si>
  <si>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</si>
  <si>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</si>
  <si>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</si>
  <si>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</si>
  <si>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</si>
  <si>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</si>
  <si>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</si>
  <si>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</si>
  <si>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</si>
  <si>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土地区画整理事業特別会計</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</si>
  <si>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</si>
  <si>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</si>
  <si>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</si>
  <si>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</si>
  <si>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</si>
  <si>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-1.3</t>
  </si>
  <si>
    <t>現年</t>
    <rPh sb="0" eb="1">
      <t>ゲン</t>
    </rPh>
    <rPh sb="1" eb="2">
      <t>ネン</t>
    </rPh>
    <phoneticPr fontId="6"/>
  </si>
  <si>
    <t>-1.2</t>
  </si>
  <si>
    <t xml:space="preserve"> H30</t>
  </si>
  <si>
    <t>当該団体（円）</t>
    <rPh sb="0" eb="2">
      <t>トウガイ</t>
    </rPh>
    <rPh sb="2" eb="4">
      <t>ダンタイ</t>
    </rPh>
    <rPh sb="5" eb="6">
      <t>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</si>
  <si>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</si>
  <si>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</si>
  <si>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</si>
  <si>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</si>
  <si>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</si>
  <si>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</si>
  <si>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</si>
  <si>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</si>
  <si>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</si>
  <si>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</si>
  <si>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</si>
  <si>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</si>
  <si>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</si>
  <si>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</si>
  <si>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</si>
  <si>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</si>
  <si>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</si>
  <si>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</si>
  <si>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</si>
  <si>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</si>
  <si>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</si>
  <si>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</si>
  <si>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</si>
  <si>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</si>
  <si>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</si>
  <si>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</si>
  <si>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</si>
  <si>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</si>
  <si>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</si>
  <si>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</si>
  <si>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</si>
  <si>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</si>
  <si>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</si>
  <si>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</si>
  <si>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</si>
  <si>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</si>
  <si>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</si>
  <si>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</si>
  <si>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</si>
  <si>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</si>
  <si>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</si>
  <si>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</si>
  <si>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</si>
  <si>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</si>
  <si>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</si>
  <si>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</si>
  <si>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</si>
  <si>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</si>
  <si>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</si>
  <si>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</si>
  <si>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</si>
  <si>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</si>
  <si>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</si>
  <si>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</si>
  <si>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</si>
  <si>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</si>
  <si>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</si>
  <si>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</si>
  <si>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</si>
  <si>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</si>
  <si>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</si>
  <si>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</si>
  <si>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</si>
  <si>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</si>
  <si>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</si>
  <si>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</si>
  <si>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</si>
  <si>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</si>
  <si>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</si>
  <si>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</si>
  <si>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</si>
  <si>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</si>
  <si>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</si>
  <si>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</si>
  <si>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</si>
  <si>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</si>
  <si>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</si>
  <si>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</si>
  <si>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</si>
  <si>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</si>
  <si>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</si>
  <si>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</si>
  <si>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</si>
  <si>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</si>
  <si>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</si>
  <si>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</si>
  <si>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</si>
  <si>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</si>
  <si>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</si>
  <si>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</si>
  <si>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</si>
  <si>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</si>
  <si>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</si>
  <si>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</si>
  <si>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</si>
  <si>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</si>
  <si>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</si>
  <si>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</si>
  <si>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</si>
  <si>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</si>
  <si>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</si>
  <si>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</si>
  <si>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</si>
  <si>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</si>
  <si>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</si>
  <si>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</si>
  <si>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</si>
  <si>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</si>
  <si>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</si>
  <si>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</si>
  <si>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</si>
  <si>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</si>
  <si>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</si>
  <si>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</si>
  <si>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</si>
  <si>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</si>
  <si>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</si>
  <si>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</si>
  <si>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</si>
  <si>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</si>
  <si>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</si>
  <si>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</si>
  <si>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</si>
  <si>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</si>
  <si>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</si>
  <si>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</si>
  <si>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</si>
  <si>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</si>
  <si>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</si>
  <si>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</si>
  <si>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</si>
  <si>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</si>
  <si>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</si>
  <si>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</si>
  <si>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</si>
  <si>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</si>
  <si>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</si>
  <si>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</si>
  <si>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</si>
  <si>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</si>
  <si>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</si>
  <si>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</si>
  <si>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</si>
  <si>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</si>
  <si>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</si>
  <si>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</si>
  <si>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</si>
  <si>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</si>
  <si>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</si>
  <si>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</si>
  <si>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</si>
  <si>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</si>
  <si>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</si>
  <si>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</si>
  <si>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</si>
  <si>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</si>
  <si>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</si>
  <si>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</si>
  <si>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</si>
  <si>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 4.35</t>
  </si>
  <si>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</si>
  <si>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</si>
  <si>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</si>
  <si>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</si>
  <si>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</si>
  <si>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</si>
  <si>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</si>
  <si>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</si>
  <si>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</si>
  <si>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</si>
  <si>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</si>
  <si>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</si>
  <si>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</si>
  <si>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</si>
  <si>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</si>
  <si>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</si>
  <si>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</si>
  <si>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</si>
  <si>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</si>
  <si>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</si>
  <si>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</si>
  <si>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</si>
  <si>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</si>
  <si>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</si>
  <si>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1"/>
  </si>
  <si>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</si>
  <si>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</si>
  <si>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</si>
  <si>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</si>
  <si>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</si>
  <si>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</si>
  <si>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</si>
  <si>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</si>
  <si>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</si>
  <si>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</si>
  <si>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</si>
  <si>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</si>
  <si>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</si>
  <si>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</si>
  <si>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</si>
  <si>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</si>
  <si>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</si>
  <si>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</si>
  <si>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</si>
  <si>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</si>
  <si>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</si>
  <si>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</si>
  <si>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</si>
  <si>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</si>
  <si>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</si>
  <si>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</si>
  <si>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</si>
  <si>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</si>
  <si>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</si>
  <si>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住宅新築資金等貸付金特別会計</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</si>
  <si>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</si>
  <si>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</si>
  <si>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</si>
  <si>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</si>
  <si>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</si>
  <si>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</si>
  <si>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</si>
  <si>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</si>
  <si>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</si>
  <si>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</si>
  <si>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ふるさと天理応援基金</t>
    <rPh sb="4" eb="6">
      <t>テンリ</t>
    </rPh>
    <rPh sb="6" eb="8">
      <t>オウエン</t>
    </rPh>
    <rPh sb="8" eb="10">
      <t>キキン</t>
    </rPh>
    <phoneticPr fontId="6"/>
  </si>
  <si>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</si>
  <si>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</si>
  <si>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</si>
  <si>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</si>
  <si>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</si>
  <si>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</si>
  <si>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</si>
  <si>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</si>
  <si>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</si>
  <si>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</si>
  <si>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</si>
  <si>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</si>
  <si>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</si>
  <si>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</si>
  <si>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</si>
  <si>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</si>
  <si>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</si>
  <si>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</si>
  <si>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</si>
  <si>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</si>
  <si>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</si>
  <si>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</si>
  <si>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</si>
  <si>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</si>
  <si>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</si>
  <si>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</si>
  <si>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</si>
  <si>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 3.07</t>
  </si>
  <si>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</si>
  <si>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</si>
  <si>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</si>
  <si>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</si>
  <si>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</si>
  <si>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</si>
  <si>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</si>
  <si>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</si>
  <si>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</si>
  <si>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</si>
  <si>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</si>
  <si>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</si>
  <si>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</si>
  <si>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</si>
  <si>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</si>
  <si>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</si>
  <si>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</si>
  <si>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</si>
  <si>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</si>
  <si>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</si>
  <si>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</si>
  <si>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</si>
  <si>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類似団体と比較して、将来負担比率及び有形固定資産減価償却ともに平均を上回っている。将来負担比率については、既発債の償還終了に伴う地方債残高の減少や公営企業繰出金の減少、土地売却収入の基金積立による基金残高の増加によって、比率としては低下傾向にある。今後は公共施設総合管理計画に基づき、各種施設の老朽化対策、規模・総量の適正化等に積極的に取り組むことで有形固定資産減価償却率の改善を図る。</t>
  </si>
  <si>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</si>
  <si>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</si>
  <si>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</si>
  <si>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</si>
  <si>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</si>
  <si>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</si>
  <si>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</si>
  <si>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</si>
  <si>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</si>
  <si>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</si>
  <si>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</si>
  <si>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</si>
  <si>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</si>
  <si>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</si>
  <si>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</si>
  <si>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</si>
  <si>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</si>
  <si>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</si>
  <si>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</si>
  <si>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</si>
  <si>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6.70</t>
  </si>
  <si>
    <t>▲ 4.73</t>
  </si>
  <si>
    <t>その他会計（赤字）</t>
  </si>
  <si>
    <t>（百万円）</t>
  </si>
  <si>
    <t>H27末</t>
  </si>
  <si>
    <t>H28末</t>
  </si>
  <si>
    <t>H29末</t>
  </si>
  <si>
    <t>H30末</t>
  </si>
  <si>
    <t>R01末</t>
  </si>
  <si>
    <t>奈良県広域消防組合</t>
    <rPh sb="0" eb="3">
      <t>ナラケン</t>
    </rPh>
    <rPh sb="3" eb="9">
      <t>コウイキショウボウクミアイ</t>
    </rPh>
    <phoneticPr fontId="6"/>
  </si>
  <si>
    <t>奈良県市町村総合事務組合</t>
    <rPh sb="0" eb="3">
      <t>ナラケン</t>
    </rPh>
    <rPh sb="3" eb="6">
      <t>シチョウソン</t>
    </rPh>
    <rPh sb="6" eb="8">
      <t>ソウゴウ</t>
    </rPh>
    <rPh sb="8" eb="10">
      <t>ジム</t>
    </rPh>
    <rPh sb="10" eb="12">
      <t>クミアイ</t>
    </rPh>
    <phoneticPr fontId="6"/>
  </si>
  <si>
    <t>奈良広域水質検査センター組合</t>
    <rPh sb="0" eb="2">
      <t>ナラ</t>
    </rPh>
    <rPh sb="2" eb="4">
      <t>コウイキ</t>
    </rPh>
    <rPh sb="4" eb="6">
      <t>スイシツ</t>
    </rPh>
    <rPh sb="6" eb="8">
      <t>ケンサ</t>
    </rPh>
    <rPh sb="12" eb="14">
      <t>クミアイ</t>
    </rPh>
    <phoneticPr fontId="6"/>
  </si>
  <si>
    <t>奈良県後期高齢者医療広域連合</t>
    <rPh sb="0" eb="3">
      <t>ナラケン</t>
    </rPh>
    <rPh sb="3" eb="5">
      <t>コウキ</t>
    </rPh>
    <rPh sb="5" eb="8">
      <t>コウレイシャ</t>
    </rPh>
    <rPh sb="8" eb="10">
      <t>イリョウ</t>
    </rPh>
    <rPh sb="10" eb="12">
      <t>コウイキ</t>
    </rPh>
    <rPh sb="12" eb="14">
      <t>レンゴウ</t>
    </rPh>
    <phoneticPr fontId="6"/>
  </si>
  <si>
    <t>山辺・県北西部広域環境衛生組合</t>
    <rPh sb="0" eb="2">
      <t>ヤマベ</t>
    </rPh>
    <rPh sb="3" eb="4">
      <t>ケン</t>
    </rPh>
    <rPh sb="4" eb="7">
      <t>ホクセイブ</t>
    </rPh>
    <rPh sb="7" eb="9">
      <t>コウイキ</t>
    </rPh>
    <rPh sb="9" eb="13">
      <t>カンキョウエイセイ</t>
    </rPh>
    <rPh sb="13" eb="15">
      <t>クミアイ</t>
    </rPh>
    <phoneticPr fontId="6"/>
  </si>
  <si>
    <t>－</t>
  </si>
  <si>
    <t>天理市開発公社</t>
    <rPh sb="0" eb="3">
      <t>テンリシ</t>
    </rPh>
    <rPh sb="3" eb="5">
      <t>カイハツ</t>
    </rPh>
    <rPh sb="5" eb="7">
      <t>コウシャ</t>
    </rPh>
    <phoneticPr fontId="6"/>
  </si>
  <si>
    <t>地元公共事業積立基金</t>
    <rPh sb="0" eb="2">
      <t>ジモト</t>
    </rPh>
    <rPh sb="2" eb="4">
      <t>コウキョウ</t>
    </rPh>
    <rPh sb="4" eb="6">
      <t>ジギョウ</t>
    </rPh>
    <rPh sb="6" eb="8">
      <t>ツミタテ</t>
    </rPh>
    <rPh sb="8" eb="10">
      <t>キキン</t>
    </rPh>
    <phoneticPr fontId="6"/>
  </si>
  <si>
    <t>公共施設整備基金</t>
    <rPh sb="0" eb="2">
      <t>コウキョウ</t>
    </rPh>
    <rPh sb="2" eb="4">
      <t>シセツ</t>
    </rPh>
    <rPh sb="4" eb="6">
      <t>セイビ</t>
    </rPh>
    <rPh sb="6" eb="8">
      <t>キキン</t>
    </rPh>
    <phoneticPr fontId="6"/>
  </si>
  <si>
    <t>地域福祉基金</t>
    <rPh sb="0" eb="2">
      <t>チイキ</t>
    </rPh>
    <rPh sb="2" eb="4">
      <t>フクシ</t>
    </rPh>
    <rPh sb="4" eb="6">
      <t>キキン</t>
    </rPh>
    <phoneticPr fontId="6"/>
  </si>
  <si>
    <t>周辺地区環境整備基金</t>
    <rPh sb="0" eb="2">
      <t>シュウヘン</t>
    </rPh>
    <rPh sb="2" eb="4">
      <t>チク</t>
    </rPh>
    <rPh sb="4" eb="6">
      <t>カンキョウ</t>
    </rPh>
    <rPh sb="6" eb="8">
      <t>セイビ</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</si>
  <si>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</si>
  <si>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分析欄</t>
    <rPh sb="0" eb="2">
      <t>ブンセキ</t>
    </rPh>
    <rPh sb="2" eb="3">
      <t>ラン</t>
    </rPh>
    <phoneticPr fontId="32"/>
  </si>
  <si>
    <t>当該団体値</t>
    <rPh sb="0" eb="2">
      <t>トウガイ</t>
    </rPh>
    <rPh sb="2" eb="4">
      <t>ダンタイ</t>
    </rPh>
    <rPh sb="4" eb="5">
      <t>アタイ</t>
    </rPh>
    <phoneticPr fontId="32"/>
  </si>
  <si>
    <t>実質公債比率については、過年度に発行した起債の償還が終了する一方、一部事務組合の起こした地方債に充てたと認められる負担金の額の増加により令和２年度は若干増加することとなった。将来負担比率については、引き続き低下傾向であるが、実質公債比率とともに類似団体と比較しても高い水準にあるため、地方債の発行について財政措置のない起債を極力控えるなど抑制に努め、両比率の改善を目指していく。</t>
  </si>
  <si>
    <t>将来負担比率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</si>
</sst>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1" xfId="6" applyFont="1" applyFill="1" applyBorder="1" applyAlignment="1" applyProtection="1">
      <alignment horizontal="left" vertical="center" wrapText="1"/>
      <protection locked="0"/>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3"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88EE-4A64-BD7F-001EB403DF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42611</c:v>
                </c:pt>
                <c:pt idx="1">
                  <c:v>25853</c:v>
                </c:pt>
                <c:pt idx="2">
                  <c:v>24322</c:v>
                </c:pt>
                <c:pt idx="3">
                  <c:v>18873</c:v>
                </c:pt>
                <c:pt idx="4">
                  <c:v>44795</c:v>
                </c:pt>
              </c:numCache>
            </c:numRef>
          </c:val>
          <c:smooth val="0"/>
          <c:extLst>
            <c:ext xmlns:c16="http://schemas.microsoft.com/office/drawing/2014/chart" uri="{C3380CC4-5D6E-409C-BE32-E72D297353CC}">
              <c16:uniqueId val="{00000001-88EE-4A64-BD7F-001EB403DF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5.36</c:v>
                </c:pt>
                <c:pt idx="1">
                  <c:v>7.62</c:v>
                </c:pt>
                <c:pt idx="2">
                  <c:v>7.05</c:v>
                </c:pt>
                <c:pt idx="3">
                  <c:v>8.1</c:v>
                </c:pt>
                <c:pt idx="4">
                  <c:v>7.66</c:v>
                </c:pt>
              </c:numCache>
            </c:numRef>
          </c:val>
          <c:extLst>
            <c:ext xmlns:c16="http://schemas.microsoft.com/office/drawing/2014/chart" uri="{C3380CC4-5D6E-409C-BE32-E72D297353CC}">
              <c16:uniqueId val="{00000000-4C69-477D-9EBE-AB934CDB99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9.65</c:v>
                </c:pt>
                <c:pt idx="1">
                  <c:v>7.1</c:v>
                </c:pt>
                <c:pt idx="2">
                  <c:v>7.09</c:v>
                </c:pt>
                <c:pt idx="3">
                  <c:v>7.02</c:v>
                </c:pt>
                <c:pt idx="4">
                  <c:v>7.07</c:v>
                </c:pt>
              </c:numCache>
            </c:numRef>
          </c:val>
          <c:extLst>
            <c:ext xmlns:c16="http://schemas.microsoft.com/office/drawing/2014/chart" uri="{C3380CC4-5D6E-409C-BE32-E72D297353CC}">
              <c16:uniqueId val="{00000001-4C69-477D-9EBE-AB934CDB991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-6.7</c:v>
                </c:pt>
                <c:pt idx="1">
                  <c:v>-3.07</c:v>
                </c:pt>
                <c:pt idx="2">
                  <c:v>-4.7300000000000004</c:v>
                </c:pt>
                <c:pt idx="3">
                  <c:v>-3.02</c:v>
                </c:pt>
                <c:pt idx="4">
                  <c:v>-4.3499999999999996</c:v>
                </c:pt>
              </c:numCache>
            </c:numRef>
          </c:val>
          <c:smooth val="0"/>
          <c:extLst>
            <c:ext xmlns:c16="http://schemas.microsoft.com/office/drawing/2014/chart" uri="{C3380CC4-5D6E-409C-BE32-E72D297353CC}">
              <c16:uniqueId val="{00000002-4C69-477D-9EBE-AB934CDB991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2B-4D4D-BC19-AC4BF22C24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2B-4D4D-BC19-AC4BF22C245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0.04</c:v>
                </c:pt>
                <c:pt idx="4">
                  <c:v>#N/A</c:v>
                </c:pt>
                <c:pt idx="5">
                  <c:v>0.04</c:v>
                </c:pt>
                <c:pt idx="6">
                  <c:v>#N/A</c:v>
                </c:pt>
                <c:pt idx="7">
                  <c:v>0.02</c:v>
                </c:pt>
                <c:pt idx="8">
                  <c:v>#N/A</c:v>
                </c:pt>
                <c:pt idx="9">
                  <c:v>0.01</c:v>
                </c:pt>
              </c:numCache>
            </c:numRef>
          </c:val>
          <c:extLst>
            <c:ext xmlns:c16="http://schemas.microsoft.com/office/drawing/2014/chart" uri="{C3380CC4-5D6E-409C-BE32-E72D297353CC}">
              <c16:uniqueId val="{00000002-FF2B-4D4D-BC19-AC4BF22C245F}"/>
            </c:ext>
          </c:extLst>
        </c:ser>
        <c:ser>
          <c:idx val="3"/>
          <c:order val="3"/>
          <c:tx>
            <c:strRef>
              <c:f>データシート!$A$30</c:f>
              <c:strCache>
                <c:ptCount val="1"/>
                <c:pt idx="0">
                  <c:v>住宅新築資金等貸付金特別会計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c:v>
                </c:pt>
                <c:pt idx="4">
                  <c:v>#N/A</c:v>
                </c:pt>
                <c:pt idx="5">
                  <c:v>0.03</c:v>
                </c:pt>
                <c:pt idx="6">
                  <c:v>#N/A</c:v>
                </c:pt>
                <c:pt idx="7">
                  <c:v>0</c:v>
                </c:pt>
                <c:pt idx="8">
                  <c:v>#N/A</c:v>
                </c:pt>
                <c:pt idx="9">
                  <c:v>0.02</c:v>
                </c:pt>
              </c:numCache>
            </c:numRef>
          </c:val>
          <c:extLst>
            <c:ext xmlns:c16="http://schemas.microsoft.com/office/drawing/2014/chart" uri="{C3380CC4-5D6E-409C-BE32-E72D297353CC}">
              <c16:uniqueId val="{00000003-FF2B-4D4D-BC19-AC4BF22C245F}"/>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0.09</c:v>
                </c:pt>
                <c:pt idx="4">
                  <c:v>#N/A</c:v>
                </c:pt>
                <c:pt idx="5">
                  <c:v>0.13</c:v>
                </c:pt>
                <c:pt idx="6">
                  <c:v>#N/A</c:v>
                </c:pt>
                <c:pt idx="7">
                  <c:v>0.06</c:v>
                </c:pt>
                <c:pt idx="8">
                  <c:v>#N/A</c:v>
                </c:pt>
                <c:pt idx="9">
                  <c:v>0.04</c:v>
                </c:pt>
              </c:numCache>
            </c:numRef>
          </c:val>
          <c:extLst>
            <c:ext xmlns:c16="http://schemas.microsoft.com/office/drawing/2014/chart" uri="{C3380CC4-5D6E-409C-BE32-E72D297353CC}">
              <c16:uniqueId val="{00000004-FF2B-4D4D-BC19-AC4BF22C245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0.44</c:v>
                </c:pt>
                <c:pt idx="2">
                  <c:v>#N/A</c:v>
                </c:pt>
                <c:pt idx="3">
                  <c:v>0.43</c:v>
                </c:pt>
                <c:pt idx="4">
                  <c:v>#N/A</c:v>
                </c:pt>
                <c:pt idx="5">
                  <c:v>0.76</c:v>
                </c:pt>
                <c:pt idx="6">
                  <c:v>#N/A</c:v>
                </c:pt>
                <c:pt idx="7">
                  <c:v>0.66</c:v>
                </c:pt>
                <c:pt idx="8">
                  <c:v>#N/A</c:v>
                </c:pt>
                <c:pt idx="9">
                  <c:v>0.51</c:v>
                </c:pt>
              </c:numCache>
            </c:numRef>
          </c:val>
          <c:extLst>
            <c:ext xmlns:c16="http://schemas.microsoft.com/office/drawing/2014/chart" uri="{C3380CC4-5D6E-409C-BE32-E72D297353CC}">
              <c16:uniqueId val="{00000005-FF2B-4D4D-BC19-AC4BF22C245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c:v>
                </c:pt>
                <c:pt idx="2">
                  <c:v>#N/A</c:v>
                </c:pt>
                <c:pt idx="3">
                  <c:v>1.17</c:v>
                </c:pt>
                <c:pt idx="4">
                  <c:v>#N/A</c:v>
                </c:pt>
                <c:pt idx="5">
                  <c:v>1.53</c:v>
                </c:pt>
                <c:pt idx="6">
                  <c:v>#N/A</c:v>
                </c:pt>
                <c:pt idx="7">
                  <c:v>1.67</c:v>
                </c:pt>
                <c:pt idx="8">
                  <c:v>#N/A</c:v>
                </c:pt>
                <c:pt idx="9">
                  <c:v>0.94</c:v>
                </c:pt>
              </c:numCache>
            </c:numRef>
          </c:val>
          <c:extLst>
            <c:ext xmlns:c16="http://schemas.microsoft.com/office/drawing/2014/chart" uri="{C3380CC4-5D6E-409C-BE32-E72D297353CC}">
              <c16:uniqueId val="{00000006-FF2B-4D4D-BC19-AC4BF22C24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5.56</c:v>
                </c:pt>
                <c:pt idx="2">
                  <c:v>#N/A</c:v>
                </c:pt>
                <c:pt idx="3">
                  <c:v>7.54</c:v>
                </c:pt>
                <c:pt idx="4">
                  <c:v>#N/A</c:v>
                </c:pt>
                <c:pt idx="5">
                  <c:v>6.95</c:v>
                </c:pt>
                <c:pt idx="6">
                  <c:v>#N/A</c:v>
                </c:pt>
                <c:pt idx="7">
                  <c:v>8.0399999999999991</c:v>
                </c:pt>
                <c:pt idx="8">
                  <c:v>#N/A</c:v>
                </c:pt>
                <c:pt idx="9">
                  <c:v>7.62</c:v>
                </c:pt>
              </c:numCache>
            </c:numRef>
          </c:val>
          <c:extLst>
            <c:ext xmlns:c16="http://schemas.microsoft.com/office/drawing/2014/chart" uri="{C3380CC4-5D6E-409C-BE32-E72D297353CC}">
              <c16:uniqueId val="{00000007-FF2B-4D4D-BC19-AC4BF22C245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7.25</c:v>
                </c:pt>
                <c:pt idx="2">
                  <c:v>#N/A</c:v>
                </c:pt>
                <c:pt idx="3">
                  <c:v>7.28</c:v>
                </c:pt>
                <c:pt idx="4">
                  <c:v>#N/A</c:v>
                </c:pt>
                <c:pt idx="5">
                  <c:v>8.3000000000000007</c:v>
                </c:pt>
                <c:pt idx="6">
                  <c:v>#N/A</c:v>
                </c:pt>
                <c:pt idx="7">
                  <c:v>8.7799999999999994</c:v>
                </c:pt>
                <c:pt idx="8">
                  <c:v>#N/A</c:v>
                </c:pt>
                <c:pt idx="9">
                  <c:v>9.36</c:v>
                </c:pt>
              </c:numCache>
            </c:numRef>
          </c:val>
          <c:extLst>
            <c:ext xmlns:c16="http://schemas.microsoft.com/office/drawing/2014/chart" uri="{C3380CC4-5D6E-409C-BE32-E72D297353CC}">
              <c16:uniqueId val="{00000008-FF2B-4D4D-BC19-AC4BF22C24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15.92</c:v>
                </c:pt>
                <c:pt idx="2">
                  <c:v>#N/A</c:v>
                </c:pt>
                <c:pt idx="3">
                  <c:v>16.71</c:v>
                </c:pt>
                <c:pt idx="4">
                  <c:v>#N/A</c:v>
                </c:pt>
                <c:pt idx="5">
                  <c:v>15.16</c:v>
                </c:pt>
                <c:pt idx="6">
                  <c:v>#N/A</c:v>
                </c:pt>
                <c:pt idx="7">
                  <c:v>10.220000000000001</c:v>
                </c:pt>
                <c:pt idx="8">
                  <c:v>#N/A</c:v>
                </c:pt>
                <c:pt idx="9">
                  <c:v>10.72</c:v>
                </c:pt>
              </c:numCache>
            </c:numRef>
          </c:val>
          <c:extLst>
            <c:ext xmlns:c16="http://schemas.microsoft.com/office/drawing/2014/chart" uri="{C3380CC4-5D6E-409C-BE32-E72D297353CC}">
              <c16:uniqueId val="{00000009-FF2B-4D4D-BC19-AC4BF22C245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2611</c:v>
                </c:pt>
                <c:pt idx="5">
                  <c:v>2634</c:v>
                </c:pt>
                <c:pt idx="8">
                  <c:v>2591</c:v>
                </c:pt>
                <c:pt idx="11">
                  <c:v>2613</c:v>
                </c:pt>
                <c:pt idx="14">
                  <c:v>2575</c:v>
                </c:pt>
              </c:numCache>
            </c:numRef>
          </c:val>
          <c:extLst>
            <c:ext xmlns:c16="http://schemas.microsoft.com/office/drawing/2014/chart" uri="{C3380CC4-5D6E-409C-BE32-E72D297353CC}">
              <c16:uniqueId val="{00000000-C195-4626-B432-5D927F04CF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2</c:v>
                </c:pt>
                <c:pt idx="6">
                  <c:v>0</c:v>
                </c:pt>
                <c:pt idx="9">
                  <c:v>0</c:v>
                </c:pt>
                <c:pt idx="12">
                  <c:v>1</c:v>
                </c:pt>
              </c:numCache>
            </c:numRef>
          </c:val>
          <c:extLst>
            <c:ext xmlns:c16="http://schemas.microsoft.com/office/drawing/2014/chart" uri="{C3380CC4-5D6E-409C-BE32-E72D297353CC}">
              <c16:uniqueId val="{00000001-C195-4626-B432-5D927F04CF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95-4626-B432-5D927F04CF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35</c:v>
                </c:pt>
                <c:pt idx="3">
                  <c:v>68</c:v>
                </c:pt>
                <c:pt idx="6">
                  <c:v>73</c:v>
                </c:pt>
                <c:pt idx="9">
                  <c:v>98</c:v>
                </c:pt>
                <c:pt idx="12">
                  <c:v>100</c:v>
                </c:pt>
              </c:numCache>
            </c:numRef>
          </c:val>
          <c:extLst>
            <c:ext xmlns:c16="http://schemas.microsoft.com/office/drawing/2014/chart" uri="{C3380CC4-5D6E-409C-BE32-E72D297353CC}">
              <c16:uniqueId val="{00000003-C195-4626-B432-5D927F04CF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1162</c:v>
                </c:pt>
                <c:pt idx="3">
                  <c:v>1195</c:v>
                </c:pt>
                <c:pt idx="6">
                  <c:v>1169</c:v>
                </c:pt>
                <c:pt idx="9">
                  <c:v>1127</c:v>
                </c:pt>
                <c:pt idx="12">
                  <c:v>1098</c:v>
                </c:pt>
              </c:numCache>
            </c:numRef>
          </c:val>
          <c:extLst>
            <c:ext xmlns:c16="http://schemas.microsoft.com/office/drawing/2014/chart" uri="{C3380CC4-5D6E-409C-BE32-E72D297353CC}">
              <c16:uniqueId val="{00000004-C195-4626-B432-5D927F04CF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95-4626-B432-5D927F04CF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95-4626-B432-5D927F04CF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2673</c:v>
                </c:pt>
                <c:pt idx="3">
                  <c:v>2654</c:v>
                </c:pt>
                <c:pt idx="6">
                  <c:v>2641</c:v>
                </c:pt>
                <c:pt idx="9">
                  <c:v>2706</c:v>
                </c:pt>
                <c:pt idx="12">
                  <c:v>2743</c:v>
                </c:pt>
              </c:numCache>
            </c:numRef>
          </c:val>
          <c:extLst>
            <c:ext xmlns:c16="http://schemas.microsoft.com/office/drawing/2014/chart" uri="{C3380CC4-5D6E-409C-BE32-E72D297353CC}">
              <c16:uniqueId val="{00000007-C195-4626-B432-5D927F04CF3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1260</c:v>
                </c:pt>
                <c:pt idx="2">
                  <c:v>#N/A</c:v>
                </c:pt>
                <c:pt idx="3">
                  <c:v>#N/A</c:v>
                </c:pt>
                <c:pt idx="4">
                  <c:v>1285</c:v>
                </c:pt>
                <c:pt idx="5">
                  <c:v>#N/A</c:v>
                </c:pt>
                <c:pt idx="6">
                  <c:v>#N/A</c:v>
                </c:pt>
                <c:pt idx="7">
                  <c:v>1292</c:v>
                </c:pt>
                <c:pt idx="8">
                  <c:v>#N/A</c:v>
                </c:pt>
                <c:pt idx="9">
                  <c:v>#N/A</c:v>
                </c:pt>
                <c:pt idx="10">
                  <c:v>1318</c:v>
                </c:pt>
                <c:pt idx="11">
                  <c:v>#N/A</c:v>
                </c:pt>
                <c:pt idx="12">
                  <c:v>#N/A</c:v>
                </c:pt>
                <c:pt idx="13">
                  <c:v>1367</c:v>
                </c:pt>
                <c:pt idx="14">
                  <c:v>#N/A</c:v>
                </c:pt>
              </c:numCache>
            </c:numRef>
          </c:val>
          <c:smooth val="0"/>
          <c:extLst>
            <c:ext xmlns:c16="http://schemas.microsoft.com/office/drawing/2014/chart" uri="{C3380CC4-5D6E-409C-BE32-E72D297353CC}">
              <c16:uniqueId val="{00000008-C195-4626-B432-5D927F04CF3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25005</c:v>
                </c:pt>
                <c:pt idx="5">
                  <c:v>24310</c:v>
                </c:pt>
                <c:pt idx="8">
                  <c:v>23601</c:v>
                </c:pt>
                <c:pt idx="11">
                  <c:v>22889</c:v>
                </c:pt>
                <c:pt idx="14">
                  <c:v>22142</c:v>
                </c:pt>
              </c:numCache>
            </c:numRef>
          </c:val>
          <c:extLst>
            <c:ext xmlns:c16="http://schemas.microsoft.com/office/drawing/2014/chart" uri="{C3380CC4-5D6E-409C-BE32-E72D297353CC}">
              <c16:uniqueId val="{00000000-02A8-482D-8050-B8AABBF8E1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4356</c:v>
                </c:pt>
                <c:pt idx="5">
                  <c:v>4037</c:v>
                </c:pt>
                <c:pt idx="8">
                  <c:v>3803</c:v>
                </c:pt>
                <c:pt idx="11">
                  <c:v>3621</c:v>
                </c:pt>
                <c:pt idx="14">
                  <c:v>3319</c:v>
                </c:pt>
              </c:numCache>
            </c:numRef>
          </c:val>
          <c:extLst>
            <c:ext xmlns:c16="http://schemas.microsoft.com/office/drawing/2014/chart" uri="{C3380CC4-5D6E-409C-BE32-E72D297353CC}">
              <c16:uniqueId val="{00000001-02A8-482D-8050-B8AABBF8E1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2175</c:v>
                </c:pt>
                <c:pt idx="5">
                  <c:v>1819</c:v>
                </c:pt>
                <c:pt idx="8">
                  <c:v>1640</c:v>
                </c:pt>
                <c:pt idx="11">
                  <c:v>2143</c:v>
                </c:pt>
                <c:pt idx="14">
                  <c:v>2844</c:v>
                </c:pt>
              </c:numCache>
            </c:numRef>
          </c:val>
          <c:extLst>
            <c:ext xmlns:c16="http://schemas.microsoft.com/office/drawing/2014/chart" uri="{C3380CC4-5D6E-409C-BE32-E72D297353CC}">
              <c16:uniqueId val="{00000002-02A8-482D-8050-B8AABBF8E1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A8-482D-8050-B8AABBF8E1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A8-482D-8050-B8AABBF8E1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A8-482D-8050-B8AABBF8E1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3554</c:v>
                </c:pt>
                <c:pt idx="3">
                  <c:v>3173</c:v>
                </c:pt>
                <c:pt idx="6">
                  <c:v>2961</c:v>
                </c:pt>
                <c:pt idx="9">
                  <c:v>2830</c:v>
                </c:pt>
                <c:pt idx="12">
                  <c:v>2772</c:v>
                </c:pt>
              </c:numCache>
            </c:numRef>
          </c:val>
          <c:extLst>
            <c:ext xmlns:c16="http://schemas.microsoft.com/office/drawing/2014/chart" uri="{C3380CC4-5D6E-409C-BE32-E72D297353CC}">
              <c16:uniqueId val="{00000006-02A8-482D-8050-B8AABBF8E1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972</c:v>
                </c:pt>
                <c:pt idx="3">
                  <c:v>1022</c:v>
                </c:pt>
                <c:pt idx="6">
                  <c:v>958</c:v>
                </c:pt>
                <c:pt idx="9">
                  <c:v>870</c:v>
                </c:pt>
                <c:pt idx="12">
                  <c:v>780</c:v>
                </c:pt>
              </c:numCache>
            </c:numRef>
          </c:val>
          <c:extLst>
            <c:ext xmlns:c16="http://schemas.microsoft.com/office/drawing/2014/chart" uri="{C3380CC4-5D6E-409C-BE32-E72D297353CC}">
              <c16:uniqueId val="{00000007-02A8-482D-8050-B8AABBF8E1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10673</c:v>
                </c:pt>
                <c:pt idx="3">
                  <c:v>10026</c:v>
                </c:pt>
                <c:pt idx="6">
                  <c:v>9349</c:v>
                </c:pt>
                <c:pt idx="9">
                  <c:v>8737</c:v>
                </c:pt>
                <c:pt idx="12">
                  <c:v>8033</c:v>
                </c:pt>
              </c:numCache>
            </c:numRef>
          </c:val>
          <c:extLst>
            <c:ext xmlns:c16="http://schemas.microsoft.com/office/drawing/2014/chart" uri="{C3380CC4-5D6E-409C-BE32-E72D297353CC}">
              <c16:uniqueId val="{00000008-02A8-482D-8050-B8AABBF8E1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A8-482D-8050-B8AABBF8E1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26341</c:v>
                </c:pt>
                <c:pt idx="3">
                  <c:v>25806</c:v>
                </c:pt>
                <c:pt idx="6">
                  <c:v>25347</c:v>
                </c:pt>
                <c:pt idx="9">
                  <c:v>24190</c:v>
                </c:pt>
                <c:pt idx="12">
                  <c:v>23867</c:v>
                </c:pt>
              </c:numCache>
            </c:numRef>
          </c:val>
          <c:extLst>
            <c:ext xmlns:c16="http://schemas.microsoft.com/office/drawing/2014/chart" uri="{C3380CC4-5D6E-409C-BE32-E72D297353CC}">
              <c16:uniqueId val="{0000000A-02A8-482D-8050-B8AABBF8E1A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10004</c:v>
                </c:pt>
                <c:pt idx="2">
                  <c:v>#N/A</c:v>
                </c:pt>
                <c:pt idx="3">
                  <c:v>#N/A</c:v>
                </c:pt>
                <c:pt idx="4">
                  <c:v>9862</c:v>
                </c:pt>
                <c:pt idx="5">
                  <c:v>#N/A</c:v>
                </c:pt>
                <c:pt idx="6">
                  <c:v>#N/A</c:v>
                </c:pt>
                <c:pt idx="7">
                  <c:v>9571</c:v>
                </c:pt>
                <c:pt idx="8">
                  <c:v>#N/A</c:v>
                </c:pt>
                <c:pt idx="9">
                  <c:v>#N/A</c:v>
                </c:pt>
                <c:pt idx="10">
                  <c:v>7975</c:v>
                </c:pt>
                <c:pt idx="11">
                  <c:v>#N/A</c:v>
                </c:pt>
                <c:pt idx="12">
                  <c:v>#N/A</c:v>
                </c:pt>
                <c:pt idx="13">
                  <c:v>7147</c:v>
                </c:pt>
                <c:pt idx="14">
                  <c:v>#N/A</c:v>
                </c:pt>
              </c:numCache>
            </c:numRef>
          </c:val>
          <c:smooth val="0"/>
          <c:extLst>
            <c:ext xmlns:c16="http://schemas.microsoft.com/office/drawing/2014/chart" uri="{C3380CC4-5D6E-409C-BE32-E72D297353CC}">
              <c16:uniqueId val="{0000000B-02A8-482D-8050-B8AABBF8E1A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1017</c:v>
                </c:pt>
                <c:pt idx="1">
                  <c:v>1017</c:v>
                </c:pt>
                <c:pt idx="2">
                  <c:v>1050</c:v>
                </c:pt>
              </c:numCache>
            </c:numRef>
          </c:val>
          <c:extLst>
            <c:ext xmlns:c16="http://schemas.microsoft.com/office/drawing/2014/chart" uri="{C3380CC4-5D6E-409C-BE32-E72D297353CC}">
              <c16:uniqueId val="{00000000-900F-4162-9FA5-481763A159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181</c:v>
                </c:pt>
                <c:pt idx="1">
                  <c:v>411</c:v>
                </c:pt>
                <c:pt idx="2">
                  <c:v>577</c:v>
                </c:pt>
              </c:numCache>
            </c:numRef>
          </c:val>
          <c:extLst>
            <c:ext xmlns:c16="http://schemas.microsoft.com/office/drawing/2014/chart" uri="{C3380CC4-5D6E-409C-BE32-E72D297353CC}">
              <c16:uniqueId val="{00000001-900F-4162-9FA5-481763A159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570</c:v>
                </c:pt>
                <c:pt idx="1">
                  <c:v>587</c:v>
                </c:pt>
                <c:pt idx="2">
                  <c:v>785</c:v>
                </c:pt>
              </c:numCache>
            </c:numRef>
          </c:val>
          <c:extLst>
            <c:ext xmlns:c16="http://schemas.microsoft.com/office/drawing/2014/chart" uri="{C3380CC4-5D6E-409C-BE32-E72D297353CC}">
              <c16:uniqueId val="{00000002-900F-4162-9FA5-481763A159F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E4C-4128-BF48-1C13D4A25638}"/>
              </c:ext>
            </c:extLst>
          </c:dPt>
          <c:dPt>
            <c:idx val="1"/>
            <c:bubble3D val="0"/>
            <c:extLst>
              <c:ext xmlns:c16="http://schemas.microsoft.com/office/drawing/2014/chart" uri="{C3380CC4-5D6E-409C-BE32-E72D297353CC}">
                <c16:uniqueId val="{00000001-0E4C-4128-BF48-1C13D4A25638}"/>
              </c:ext>
            </c:extLst>
          </c:dPt>
          <c:dPt>
            <c:idx val="2"/>
            <c:bubble3D val="0"/>
            <c:extLst>
              <c:ext xmlns:c16="http://schemas.microsoft.com/office/drawing/2014/chart" uri="{C3380CC4-5D6E-409C-BE32-E72D297353CC}">
                <c16:uniqueId val="{00000002-0E4C-4128-BF48-1C13D4A25638}"/>
              </c:ext>
            </c:extLst>
          </c:dPt>
          <c:dPt>
            <c:idx val="3"/>
            <c:bubble3D val="0"/>
            <c:extLst>
              <c:ext xmlns:c16="http://schemas.microsoft.com/office/drawing/2014/chart" uri="{C3380CC4-5D6E-409C-BE32-E72D297353CC}">
                <c16:uniqueId val="{00000003-0E4C-4128-BF48-1C13D4A25638}"/>
              </c:ext>
            </c:extLst>
          </c:dPt>
          <c:dPt>
            <c:idx val="4"/>
            <c:bubble3D val="0"/>
            <c:extLst>
              <c:ext xmlns:c16="http://schemas.microsoft.com/office/drawing/2014/chart" uri="{C3380CC4-5D6E-409C-BE32-E72D297353CC}">
                <c16:uniqueId val="{00000004-0E4C-4128-BF48-1C13D4A25638}"/>
              </c:ext>
            </c:extLst>
          </c:dPt>
          <c:dPt>
            <c:idx val="8"/>
            <c:bubble3D val="0"/>
            <c:extLst>
              <c:ext xmlns:c16="http://schemas.microsoft.com/office/drawing/2014/chart" uri="{C3380CC4-5D6E-409C-BE32-E72D297353CC}">
                <c16:uniqueId val="{00000005-0E4C-4128-BF48-1C13D4A25638}"/>
              </c:ext>
            </c:extLst>
          </c:dPt>
          <c:dPt>
            <c:idx val="16"/>
            <c:bubble3D val="0"/>
            <c:extLst>
              <c:ext xmlns:c16="http://schemas.microsoft.com/office/drawing/2014/chart" uri="{C3380CC4-5D6E-409C-BE32-E72D297353CC}">
                <c16:uniqueId val="{00000006-0E4C-4128-BF48-1C13D4A25638}"/>
              </c:ext>
            </c:extLst>
          </c:dPt>
          <c:dPt>
            <c:idx val="24"/>
            <c:bubble3D val="0"/>
            <c:extLst>
              <c:ext xmlns:c16="http://schemas.microsoft.com/office/drawing/2014/chart" uri="{C3380CC4-5D6E-409C-BE32-E72D297353CC}">
                <c16:uniqueId val="{00000007-0E4C-4128-BF48-1C13D4A25638}"/>
              </c:ext>
            </c:extLst>
          </c:dPt>
          <c:dPt>
            <c:idx val="32"/>
            <c:bubble3D val="0"/>
            <c:extLst>
              <c:ext xmlns:c16="http://schemas.microsoft.com/office/drawing/2014/chart" uri="{C3380CC4-5D6E-409C-BE32-E72D297353CC}">
                <c16:uniqueId val="{00000008-0E4C-4128-BF48-1C13D4A25638}"/>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E4C-4128-BF48-1C13D4A2563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E4C-4128-BF48-1C13D4A2563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E4C-4128-BF48-1C13D4A2563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E4C-4128-BF48-1C13D4A2563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E4C-4128-BF48-1C13D4A25638}"/>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4C-4128-BF48-1C13D4A25638}"/>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E4C-4128-BF48-1C13D4A25638}"/>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E4C-4128-BF48-1C13D4A25638}"/>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E4C-4128-BF48-1C13D4A2563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'!$BP$53:$DC$53</c:f>
              <c:numCache>
                <c:formatCode>#,##0.0;"▲ "#,##0.0</c:formatCode>
                <c:ptCount val="40"/>
                <c:pt idx="0">
                  <c:v>63.5</c:v>
                </c:pt>
                <c:pt idx="8">
                  <c:v>64.7</c:v>
                </c:pt>
                <c:pt idx="16">
                  <c:v>65.7</c:v>
                </c:pt>
                <c:pt idx="24">
                  <c:v>66.5</c:v>
                </c:pt>
                <c:pt idx="32">
                  <c:v>66.900000000000006</c:v>
                </c:pt>
              </c:numCache>
            </c:numRef>
          </c:xVal>
          <c:yVal>
            <c:numRef>
              <c:f>'公会計指標分析・財政指標組合せ分析表 '!$BP$51:$DC$51</c:f>
              <c:numCache>
                <c:formatCode>#,##0.0;"▲ "#,##0.0</c:formatCode>
                <c:ptCount val="40"/>
                <c:pt idx="0">
                  <c:v>82.9</c:v>
                </c:pt>
                <c:pt idx="8">
                  <c:v>81.5</c:v>
                </c:pt>
                <c:pt idx="16">
                  <c:v>78.8</c:v>
                </c:pt>
                <c:pt idx="24">
                  <c:v>64.8</c:v>
                </c:pt>
                <c:pt idx="32">
                  <c:v>56.2</c:v>
                </c:pt>
              </c:numCache>
            </c:numRef>
          </c:yVal>
          <c:smooth val="0"/>
          <c:extLst>
            <c:ext xmlns:c16="http://schemas.microsoft.com/office/drawing/2014/chart" uri="{C3380CC4-5D6E-409C-BE32-E72D297353CC}">
              <c16:uniqueId val="{00000009-0E4C-4128-BF48-1C13D4A25638}"/>
            </c:ext>
          </c:extLst>
        </c:ser>
        <c:ser>
          <c:idx val="1"/>
          <c:order val="1"/>
          <c:tx>
            <c:strRef>
              <c:f>'公会計指標分析・財政指標組合せ分析表 '!$AN$55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E4C-4128-BF48-1C13D4A25638}"/>
              </c:ext>
            </c:extLst>
          </c:dPt>
          <c:dPt>
            <c:idx val="1"/>
            <c:bubble3D val="0"/>
            <c:extLst>
              <c:ext xmlns:c16="http://schemas.microsoft.com/office/drawing/2014/chart" uri="{C3380CC4-5D6E-409C-BE32-E72D297353CC}">
                <c16:uniqueId val="{0000000B-0E4C-4128-BF48-1C13D4A25638}"/>
              </c:ext>
            </c:extLst>
          </c:dPt>
          <c:dPt>
            <c:idx val="2"/>
            <c:bubble3D val="0"/>
            <c:extLst>
              <c:ext xmlns:c16="http://schemas.microsoft.com/office/drawing/2014/chart" uri="{C3380CC4-5D6E-409C-BE32-E72D297353CC}">
                <c16:uniqueId val="{0000000C-0E4C-4128-BF48-1C13D4A25638}"/>
              </c:ext>
            </c:extLst>
          </c:dPt>
          <c:dPt>
            <c:idx val="3"/>
            <c:bubble3D val="0"/>
            <c:extLst>
              <c:ext xmlns:c16="http://schemas.microsoft.com/office/drawing/2014/chart" uri="{C3380CC4-5D6E-409C-BE32-E72D297353CC}">
                <c16:uniqueId val="{0000000D-0E4C-4128-BF48-1C13D4A25638}"/>
              </c:ext>
            </c:extLst>
          </c:dPt>
          <c:dPt>
            <c:idx val="4"/>
            <c:bubble3D val="0"/>
            <c:extLst>
              <c:ext xmlns:c16="http://schemas.microsoft.com/office/drawing/2014/chart" uri="{C3380CC4-5D6E-409C-BE32-E72D297353CC}">
                <c16:uniqueId val="{0000000E-0E4C-4128-BF48-1C13D4A25638}"/>
              </c:ext>
            </c:extLst>
          </c:dPt>
          <c:dPt>
            <c:idx val="8"/>
            <c:bubble3D val="0"/>
            <c:extLst>
              <c:ext xmlns:c16="http://schemas.microsoft.com/office/drawing/2014/chart" uri="{C3380CC4-5D6E-409C-BE32-E72D297353CC}">
                <c16:uniqueId val="{0000000F-0E4C-4128-BF48-1C13D4A25638}"/>
              </c:ext>
            </c:extLst>
          </c:dPt>
          <c:dPt>
            <c:idx val="16"/>
            <c:bubble3D val="0"/>
            <c:extLst>
              <c:ext xmlns:c16="http://schemas.microsoft.com/office/drawing/2014/chart" uri="{C3380CC4-5D6E-409C-BE32-E72D297353CC}">
                <c16:uniqueId val="{00000010-0E4C-4128-BF48-1C13D4A25638}"/>
              </c:ext>
            </c:extLst>
          </c:dPt>
          <c:dPt>
            <c:idx val="24"/>
            <c:bubble3D val="0"/>
            <c:extLst>
              <c:ext xmlns:c16="http://schemas.microsoft.com/office/drawing/2014/chart" uri="{C3380CC4-5D6E-409C-BE32-E72D297353CC}">
                <c16:uniqueId val="{00000011-0E4C-4128-BF48-1C13D4A25638}"/>
              </c:ext>
            </c:extLst>
          </c:dPt>
          <c:dPt>
            <c:idx val="32"/>
            <c:bubble3D val="0"/>
            <c:extLst>
              <c:ext xmlns:c16="http://schemas.microsoft.com/office/drawing/2014/chart" uri="{C3380CC4-5D6E-409C-BE32-E72D297353CC}">
                <c16:uniqueId val="{00000012-0E4C-4128-BF48-1C13D4A25638}"/>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E4C-4128-BF48-1C13D4A25638}"/>
                </c:ext>
              </c:extLst>
            </c:dLbl>
            <c:dLbl>
              <c:idx val="1"/>
              <c:delete val="1"/>
              <c:extLst>
                <c:ext xmlns:c15="http://schemas.microsoft.com/office/drawing/2012/chart" uri="{CE6537A1-D6FC-4f65-9D91-7224C49458BB}"/>
                <c:ext xmlns:c16="http://schemas.microsoft.com/office/drawing/2014/chart" uri="{C3380CC4-5D6E-409C-BE32-E72D297353CC}">
                  <c16:uniqueId val="{0000000B-0E4C-4128-BF48-1C13D4A25638}"/>
                </c:ext>
              </c:extLst>
            </c:dLbl>
            <c:dLbl>
              <c:idx val="2"/>
              <c:delete val="1"/>
              <c:extLst>
                <c:ext xmlns:c15="http://schemas.microsoft.com/office/drawing/2012/chart" uri="{CE6537A1-D6FC-4f65-9D91-7224C49458BB}"/>
                <c:ext xmlns:c16="http://schemas.microsoft.com/office/drawing/2014/chart" uri="{C3380CC4-5D6E-409C-BE32-E72D297353CC}">
                  <c16:uniqueId val="{0000000C-0E4C-4128-BF48-1C13D4A25638}"/>
                </c:ext>
              </c:extLst>
            </c:dLbl>
            <c:dLbl>
              <c:idx val="3"/>
              <c:delete val="1"/>
              <c:extLst>
                <c:ext xmlns:c15="http://schemas.microsoft.com/office/drawing/2012/chart" uri="{CE6537A1-D6FC-4f65-9D91-7224C49458BB}"/>
                <c:ext xmlns:c16="http://schemas.microsoft.com/office/drawing/2014/chart" uri="{C3380CC4-5D6E-409C-BE32-E72D297353CC}">
                  <c16:uniqueId val="{0000000D-0E4C-4128-BF48-1C13D4A25638}"/>
                </c:ext>
              </c:extLst>
            </c:dLbl>
            <c:dLbl>
              <c:idx val="4"/>
              <c:delete val="1"/>
              <c:extLst>
                <c:ext xmlns:c15="http://schemas.microsoft.com/office/drawing/2012/chart" uri="{CE6537A1-D6FC-4f65-9D91-7224C49458BB}"/>
                <c:ext xmlns:c16="http://schemas.microsoft.com/office/drawing/2014/chart" uri="{C3380CC4-5D6E-409C-BE32-E72D297353CC}">
                  <c16:uniqueId val="{0000000E-0E4C-4128-BF48-1C13D4A25638}"/>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E4C-4128-BF48-1C13D4A25638}"/>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E4C-4128-BF48-1C13D4A25638}"/>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E4C-4128-BF48-1C13D4A25638}"/>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E4C-4128-BF48-1C13D4A2563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'!$BP$57:$DC$57</c:f>
              <c:numCache>
                <c:formatCode>#,##0.0;"▲ "#,##0.0</c:formatCode>
                <c:ptCount val="40"/>
                <c:pt idx="0">
                  <c:v>60.4</c:v>
                </c:pt>
                <c:pt idx="8">
                  <c:v>59.4</c:v>
                </c:pt>
                <c:pt idx="16">
                  <c:v>60.2</c:v>
                </c:pt>
                <c:pt idx="24">
                  <c:v>61.5</c:v>
                </c:pt>
                <c:pt idx="32">
                  <c:v>62.8</c:v>
                </c:pt>
              </c:numCache>
            </c:numRef>
          </c:xVal>
          <c:yVal>
            <c:numRef>
              <c:f>'公会計指標分析・財政指標組合せ分析表 '!$BP$55:$DC$55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0E4C-4128-BF48-1C13D4A25638}"/>
            </c:ext>
          </c:extLst>
        </c:ser>
        <c:dLbls>
          <c:showLegendKey val="0"/>
          <c:showVal val="1"/>
          <c:showCatName val="0"/>
          <c:showSerName val="0"/>
          <c:showPercent val="0"/>
          <c:showBubbleSize val="0"/>
        </c:dLbls>
        <c:axId val="3"/>
        <c:axId val="2"/>
      </c:scatterChart>
      <c:valAx>
        <c:axId val="3"/>
        <c:scaling>
          <c:orientation val="maxMin"/>
          <c:max val="68"/>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C7A-49D7-A41E-BF6B83D71E28}"/>
              </c:ext>
            </c:extLst>
          </c:dPt>
          <c:dPt>
            <c:idx val="1"/>
            <c:bubble3D val="0"/>
            <c:extLst>
              <c:ext xmlns:c16="http://schemas.microsoft.com/office/drawing/2014/chart" uri="{C3380CC4-5D6E-409C-BE32-E72D297353CC}">
                <c16:uniqueId val="{00000001-5C7A-49D7-A41E-BF6B83D71E28}"/>
              </c:ext>
            </c:extLst>
          </c:dPt>
          <c:dPt>
            <c:idx val="2"/>
            <c:bubble3D val="0"/>
            <c:extLst>
              <c:ext xmlns:c16="http://schemas.microsoft.com/office/drawing/2014/chart" uri="{C3380CC4-5D6E-409C-BE32-E72D297353CC}">
                <c16:uniqueId val="{00000002-5C7A-49D7-A41E-BF6B83D71E28}"/>
              </c:ext>
            </c:extLst>
          </c:dPt>
          <c:dPt>
            <c:idx val="3"/>
            <c:bubble3D val="0"/>
            <c:extLst>
              <c:ext xmlns:c16="http://schemas.microsoft.com/office/drawing/2014/chart" uri="{C3380CC4-5D6E-409C-BE32-E72D297353CC}">
                <c16:uniqueId val="{00000003-5C7A-49D7-A41E-BF6B83D71E28}"/>
              </c:ext>
            </c:extLst>
          </c:dPt>
          <c:dPt>
            <c:idx val="4"/>
            <c:bubble3D val="0"/>
            <c:extLst>
              <c:ext xmlns:c16="http://schemas.microsoft.com/office/drawing/2014/chart" uri="{C3380CC4-5D6E-409C-BE32-E72D297353CC}">
                <c16:uniqueId val="{00000004-5C7A-49D7-A41E-BF6B83D71E28}"/>
              </c:ext>
            </c:extLst>
          </c:dPt>
          <c:dPt>
            <c:idx val="8"/>
            <c:bubble3D val="0"/>
            <c:extLst>
              <c:ext xmlns:c16="http://schemas.microsoft.com/office/drawing/2014/chart" uri="{C3380CC4-5D6E-409C-BE32-E72D297353CC}">
                <c16:uniqueId val="{00000005-5C7A-49D7-A41E-BF6B83D71E28}"/>
              </c:ext>
            </c:extLst>
          </c:dPt>
          <c:dPt>
            <c:idx val="16"/>
            <c:bubble3D val="0"/>
            <c:extLst>
              <c:ext xmlns:c16="http://schemas.microsoft.com/office/drawing/2014/chart" uri="{C3380CC4-5D6E-409C-BE32-E72D297353CC}">
                <c16:uniqueId val="{00000006-5C7A-49D7-A41E-BF6B83D71E28}"/>
              </c:ext>
            </c:extLst>
          </c:dPt>
          <c:dPt>
            <c:idx val="24"/>
            <c:bubble3D val="0"/>
            <c:extLst>
              <c:ext xmlns:c16="http://schemas.microsoft.com/office/drawing/2014/chart" uri="{C3380CC4-5D6E-409C-BE32-E72D297353CC}">
                <c16:uniqueId val="{00000007-5C7A-49D7-A41E-BF6B83D71E28}"/>
              </c:ext>
            </c:extLst>
          </c:dPt>
          <c:dPt>
            <c:idx val="32"/>
            <c:bubble3D val="0"/>
            <c:extLst>
              <c:ext xmlns:c16="http://schemas.microsoft.com/office/drawing/2014/chart" uri="{C3380CC4-5D6E-409C-BE32-E72D297353CC}">
                <c16:uniqueId val="{00000008-5C7A-49D7-A41E-BF6B83D71E28}"/>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C7A-49D7-A41E-BF6B83D71E2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7A-49D7-A41E-BF6B83D71E2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7A-49D7-A41E-BF6B83D71E2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7A-49D7-A41E-BF6B83D71E2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7A-49D7-A41E-BF6B83D71E28}"/>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7A-49D7-A41E-BF6B83D71E28}"/>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C7A-49D7-A41E-BF6B83D71E28}"/>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C7A-49D7-A41E-BF6B83D71E28}"/>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C7A-49D7-A41E-BF6B83D71E2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'!$BP$75:$DC$75</c:f>
              <c:numCache>
                <c:formatCode>#,##0.0;"▲ "#,##0.0</c:formatCode>
                <c:ptCount val="40"/>
                <c:pt idx="0">
                  <c:v>10</c:v>
                </c:pt>
                <c:pt idx="8">
                  <c:v>10.3</c:v>
                </c:pt>
                <c:pt idx="16">
                  <c:v>10.5</c:v>
                </c:pt>
                <c:pt idx="24">
                  <c:v>10.6</c:v>
                </c:pt>
                <c:pt idx="32">
                  <c:v>10.7</c:v>
                </c:pt>
              </c:numCache>
            </c:numRef>
          </c:xVal>
          <c:yVal>
            <c:numRef>
              <c:f>'公会計指標分析・財政指標組合せ分析表 '!$BP$73:$DC$73</c:f>
              <c:numCache>
                <c:formatCode>#,##0.0;"▲ "#,##0.0</c:formatCode>
                <c:ptCount val="40"/>
                <c:pt idx="0">
                  <c:v>82.9</c:v>
                </c:pt>
                <c:pt idx="8">
                  <c:v>81.5</c:v>
                </c:pt>
                <c:pt idx="16">
                  <c:v>78.8</c:v>
                </c:pt>
                <c:pt idx="24">
                  <c:v>64.8</c:v>
                </c:pt>
                <c:pt idx="32">
                  <c:v>56.2</c:v>
                </c:pt>
              </c:numCache>
            </c:numRef>
          </c:yVal>
          <c:smooth val="0"/>
          <c:extLst>
            <c:ext xmlns:c16="http://schemas.microsoft.com/office/drawing/2014/chart" uri="{C3380CC4-5D6E-409C-BE32-E72D297353CC}">
              <c16:uniqueId val="{00000009-5C7A-49D7-A41E-BF6B83D71E28}"/>
            </c:ext>
          </c:extLst>
        </c:ser>
        <c:ser>
          <c:idx val="1"/>
          <c:order val="1"/>
          <c:tx>
            <c:strRef>
              <c:f>'公会計指標分析・財政指標組合せ分析表 '!$AN$77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C7A-49D7-A41E-BF6B83D71E28}"/>
              </c:ext>
            </c:extLst>
          </c:dPt>
          <c:dPt>
            <c:idx val="1"/>
            <c:bubble3D val="0"/>
            <c:extLst>
              <c:ext xmlns:c16="http://schemas.microsoft.com/office/drawing/2014/chart" uri="{C3380CC4-5D6E-409C-BE32-E72D297353CC}">
                <c16:uniqueId val="{0000000B-5C7A-49D7-A41E-BF6B83D71E28}"/>
              </c:ext>
            </c:extLst>
          </c:dPt>
          <c:dPt>
            <c:idx val="2"/>
            <c:bubble3D val="0"/>
            <c:extLst>
              <c:ext xmlns:c16="http://schemas.microsoft.com/office/drawing/2014/chart" uri="{C3380CC4-5D6E-409C-BE32-E72D297353CC}">
                <c16:uniqueId val="{0000000C-5C7A-49D7-A41E-BF6B83D71E28}"/>
              </c:ext>
            </c:extLst>
          </c:dPt>
          <c:dPt>
            <c:idx val="3"/>
            <c:bubble3D val="0"/>
            <c:extLst>
              <c:ext xmlns:c16="http://schemas.microsoft.com/office/drawing/2014/chart" uri="{C3380CC4-5D6E-409C-BE32-E72D297353CC}">
                <c16:uniqueId val="{0000000D-5C7A-49D7-A41E-BF6B83D71E28}"/>
              </c:ext>
            </c:extLst>
          </c:dPt>
          <c:dPt>
            <c:idx val="4"/>
            <c:bubble3D val="0"/>
            <c:extLst>
              <c:ext xmlns:c16="http://schemas.microsoft.com/office/drawing/2014/chart" uri="{C3380CC4-5D6E-409C-BE32-E72D297353CC}">
                <c16:uniqueId val="{0000000E-5C7A-49D7-A41E-BF6B83D71E28}"/>
              </c:ext>
            </c:extLst>
          </c:dPt>
          <c:dPt>
            <c:idx val="8"/>
            <c:bubble3D val="0"/>
            <c:extLst>
              <c:ext xmlns:c16="http://schemas.microsoft.com/office/drawing/2014/chart" uri="{C3380CC4-5D6E-409C-BE32-E72D297353CC}">
                <c16:uniqueId val="{0000000F-5C7A-49D7-A41E-BF6B83D71E28}"/>
              </c:ext>
            </c:extLst>
          </c:dPt>
          <c:dPt>
            <c:idx val="16"/>
            <c:bubble3D val="0"/>
            <c:extLst>
              <c:ext xmlns:c16="http://schemas.microsoft.com/office/drawing/2014/chart" uri="{C3380CC4-5D6E-409C-BE32-E72D297353CC}">
                <c16:uniqueId val="{00000010-5C7A-49D7-A41E-BF6B83D71E28}"/>
              </c:ext>
            </c:extLst>
          </c:dPt>
          <c:dPt>
            <c:idx val="24"/>
            <c:bubble3D val="0"/>
            <c:extLst>
              <c:ext xmlns:c16="http://schemas.microsoft.com/office/drawing/2014/chart" uri="{C3380CC4-5D6E-409C-BE32-E72D297353CC}">
                <c16:uniqueId val="{00000011-5C7A-49D7-A41E-BF6B83D71E28}"/>
              </c:ext>
            </c:extLst>
          </c:dPt>
          <c:dPt>
            <c:idx val="32"/>
            <c:bubble3D val="0"/>
            <c:extLst>
              <c:ext xmlns:c16="http://schemas.microsoft.com/office/drawing/2014/chart" uri="{C3380CC4-5D6E-409C-BE32-E72D297353CC}">
                <c16:uniqueId val="{00000012-5C7A-49D7-A41E-BF6B83D71E28}"/>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C7A-49D7-A41E-BF6B83D71E28}"/>
                </c:ext>
              </c:extLst>
            </c:dLbl>
            <c:dLbl>
              <c:idx val="1"/>
              <c:delete val="1"/>
              <c:extLst>
                <c:ext xmlns:c15="http://schemas.microsoft.com/office/drawing/2012/chart" uri="{CE6537A1-D6FC-4f65-9D91-7224C49458BB}"/>
                <c:ext xmlns:c16="http://schemas.microsoft.com/office/drawing/2014/chart" uri="{C3380CC4-5D6E-409C-BE32-E72D297353CC}">
                  <c16:uniqueId val="{0000000B-5C7A-49D7-A41E-BF6B83D71E28}"/>
                </c:ext>
              </c:extLst>
            </c:dLbl>
            <c:dLbl>
              <c:idx val="2"/>
              <c:delete val="1"/>
              <c:extLst>
                <c:ext xmlns:c15="http://schemas.microsoft.com/office/drawing/2012/chart" uri="{CE6537A1-D6FC-4f65-9D91-7224C49458BB}"/>
                <c:ext xmlns:c16="http://schemas.microsoft.com/office/drawing/2014/chart" uri="{C3380CC4-5D6E-409C-BE32-E72D297353CC}">
                  <c16:uniqueId val="{0000000C-5C7A-49D7-A41E-BF6B83D71E28}"/>
                </c:ext>
              </c:extLst>
            </c:dLbl>
            <c:dLbl>
              <c:idx val="3"/>
              <c:delete val="1"/>
              <c:extLst>
                <c:ext xmlns:c15="http://schemas.microsoft.com/office/drawing/2012/chart" uri="{CE6537A1-D6FC-4f65-9D91-7224C49458BB}"/>
                <c:ext xmlns:c16="http://schemas.microsoft.com/office/drawing/2014/chart" uri="{C3380CC4-5D6E-409C-BE32-E72D297353CC}">
                  <c16:uniqueId val="{0000000D-5C7A-49D7-A41E-BF6B83D71E28}"/>
                </c:ext>
              </c:extLst>
            </c:dLbl>
            <c:dLbl>
              <c:idx val="4"/>
              <c:delete val="1"/>
              <c:extLst>
                <c:ext xmlns:c15="http://schemas.microsoft.com/office/drawing/2012/chart" uri="{CE6537A1-D6FC-4f65-9D91-7224C49458BB}"/>
                <c:ext xmlns:c16="http://schemas.microsoft.com/office/drawing/2014/chart" uri="{C3380CC4-5D6E-409C-BE32-E72D297353CC}">
                  <c16:uniqueId val="{0000000E-5C7A-49D7-A41E-BF6B83D71E28}"/>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C7A-49D7-A41E-BF6B83D71E28}"/>
                </c:ext>
              </c:extLst>
            </c:dLbl>
            <c:dLbl>
              <c:idx val="16"/>
              <c:layout>
                <c:manualLayout>
                  <c:x val="-3.8033698733677027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C7A-49D7-A41E-BF6B83D71E28}"/>
                </c:ext>
              </c:extLst>
            </c:dLbl>
            <c:dLbl>
              <c:idx val="24"/>
              <c:layout>
                <c:manualLayout>
                  <c:x val="-2.5234635610509194E-2"/>
                  <c:y val="-5.011860344528793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C7A-49D7-A41E-BF6B83D71E28}"/>
                </c:ext>
              </c:extLst>
            </c:dLbl>
            <c:dLbl>
              <c:idx val="32"/>
              <c:layout>
                <c:manualLayout>
                  <c:x val="-3.1570342725075584E-2"/>
                  <c:y val="-7.471469073029994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C7A-49D7-A41E-BF6B83D71E2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'!$BP$79:$DC$79</c:f>
              <c:numCache>
                <c:formatCode>#,##0.0;"▲ "#,##0.0</c:formatCode>
                <c:ptCount val="40"/>
                <c:pt idx="0">
                  <c:v>6.9</c:v>
                </c:pt>
                <c:pt idx="8">
                  <c:v>6.6</c:v>
                </c:pt>
                <c:pt idx="16">
                  <c:v>6.4</c:v>
                </c:pt>
                <c:pt idx="24">
                  <c:v>6.3</c:v>
                </c:pt>
                <c:pt idx="32">
                  <c:v>6.2</c:v>
                </c:pt>
              </c:numCache>
            </c:numRef>
          </c:xVal>
          <c:yVal>
            <c:numRef>
              <c:f>'公会計指標分析・財政指標組合せ分析表 '!$BP$77:$DC$77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5C7A-49D7-A41E-BF6B83D71E28}"/>
            </c:ext>
          </c:extLst>
        </c:ser>
        <c:dLbls>
          <c:showLegendKey val="0"/>
          <c:showVal val="1"/>
          <c:showCatName val="0"/>
          <c:showSerName val="0"/>
          <c:showPercent val="0"/>
          <c:showBubbleSize val="0"/>
        </c:dLbls>
        <c:axId val="3"/>
        <c:axId val="2"/>
      </c:scatterChart>
      <c:valAx>
        <c:axId val="3"/>
        <c:scaling>
          <c:orientation val="maxMin"/>
          <c:max val="11"/>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奈良県天理市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64,027
63,157
86.42
34,585,477
33,325,151
1,138,783
14,865,330
23,867,021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56.2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財政力指数は、長引く景気低迷による法人市民税等の市税の減収が続いたことから低下傾向にあったが、近年はほぼ横ばいとなっている。類似団体平均と</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比較</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は低い状況が続いており、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今後も市税の大幅な伸びは見込めないが、引き続き地域産業の振興への取組や税等の未収金対策などによる歳入確保を図り、財政基盤の強化に努める。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20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55245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072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81915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55245</xdr:rowOff>
    </xdr:from>
    <xdr:to>
      <xdr:col>19</xdr:col>
      <xdr:colOff>133350</xdr:colOff>
      <xdr:row>43</xdr:row>
      <xdr:rowOff>55245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137160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55245</xdr:rowOff>
    </xdr:from>
    <xdr:to>
      <xdr:col>15</xdr:col>
      <xdr:colOff>82550</xdr:colOff>
      <xdr:row>43</xdr:row>
      <xdr:rowOff>55245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137160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55245</xdr:rowOff>
    </xdr:from>
    <xdr:to>
      <xdr:col>11</xdr:col>
      <xdr:colOff>31750</xdr:colOff>
      <xdr:row>43</xdr:row>
      <xdr:rowOff>55245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45720</xdr:rowOff>
    </xdr:from>
    <xdr:to>
      <xdr:col>11</xdr:col>
      <xdr:colOff>82550</xdr:colOff>
      <xdr:row>41</xdr:row>
      <xdr:rowOff>147320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157480</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65405</xdr:rowOff>
    </xdr:from>
    <xdr:to>
      <xdr:col>7</xdr:col>
      <xdr:colOff>31750</xdr:colOff>
      <xdr:row>41</xdr:row>
      <xdr:rowOff>167005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6350</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4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127635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106045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90805</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106045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90805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経常収支比率は、依然として類似団体平均を大きく上回っており、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超えることとなった。この要因としては、扶助費が年々増加していることや、従来から教育・福祉を重点施策とした人員配置により、類似団体と比較して職員数が多く、人件費が高いことが挙げられる。今後も、指定管理者制度の活用や公共施設の最適化等に継続して取り組み、更なる経常経費の削減を図っていく。</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143510</xdr:rowOff>
    </xdr:from>
    <xdr:to>
      <xdr:col>23</xdr:col>
      <xdr:colOff>133350</xdr:colOff>
      <xdr:row>64</xdr:row>
      <xdr:rowOff>150495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59060"/>
          <a:ext cx="0" cy="864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122555</xdr:rowOff>
    </xdr:from>
    <xdr:ext cx="762000" cy="2584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09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23</xdr:col>
      <xdr:colOff>44450</xdr:colOff>
      <xdr:row>64</xdr:row>
      <xdr:rowOff>150495</xdr:rowOff>
    </xdr:from>
    <xdr:to>
      <xdr:col>24</xdr:col>
      <xdr:colOff>12700</xdr:colOff>
      <xdr:row>64</xdr:row>
      <xdr:rowOff>150495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2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58420</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143510</xdr:rowOff>
    </xdr:from>
    <xdr:to>
      <xdr:col>24</xdr:col>
      <xdr:colOff>12700</xdr:colOff>
      <xdr:row>59</xdr:row>
      <xdr:rowOff>143510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150495</xdr:rowOff>
    </xdr:from>
    <xdr:to>
      <xdr:col>23</xdr:col>
      <xdr:colOff>133350</xdr:colOff>
      <xdr:row>65</xdr:row>
      <xdr:rowOff>80010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2329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58420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1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80010</xdr:rowOff>
    </xdr:from>
    <xdr:to>
      <xdr:col>19</xdr:col>
      <xdr:colOff>133350</xdr:colOff>
      <xdr:row>65</xdr:row>
      <xdr:rowOff>109220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242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60960</xdr:rowOff>
    </xdr:from>
    <xdr:to>
      <xdr:col>19</xdr:col>
      <xdr:colOff>184150</xdr:colOff>
      <xdr:row>62</xdr:row>
      <xdr:rowOff>162560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52070</xdr:rowOff>
    </xdr:from>
    <xdr:to>
      <xdr:col>15</xdr:col>
      <xdr:colOff>82550</xdr:colOff>
      <xdr:row>65</xdr:row>
      <xdr:rowOff>109220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963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52070</xdr:rowOff>
    </xdr:from>
    <xdr:to>
      <xdr:col>15</xdr:col>
      <xdr:colOff>133350</xdr:colOff>
      <xdr:row>62</xdr:row>
      <xdr:rowOff>153035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163195</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52070</xdr:rowOff>
    </xdr:from>
    <xdr:to>
      <xdr:col>11</xdr:col>
      <xdr:colOff>31750</xdr:colOff>
      <xdr:row>65</xdr:row>
      <xdr:rowOff>114300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963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6350</xdr:rowOff>
    </xdr:from>
    <xdr:ext cx="762000" cy="2584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6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56515</xdr:rowOff>
    </xdr:from>
    <xdr:to>
      <xdr:col>7</xdr:col>
      <xdr:colOff>31750</xdr:colOff>
      <xdr:row>62</xdr:row>
      <xdr:rowOff>158115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168275</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5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64</xdr:row>
      <xdr:rowOff>99695</xdr:rowOff>
    </xdr:from>
    <xdr:to>
      <xdr:col>23</xdr:col>
      <xdr:colOff>184150</xdr:colOff>
      <xdr:row>65</xdr:row>
      <xdr:rowOff>29845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167005</xdr:rowOff>
    </xdr:from>
    <xdr:ext cx="762000" cy="2584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29210</xdr:rowOff>
    </xdr:from>
    <xdr:to>
      <xdr:col>19</xdr:col>
      <xdr:colOff>184150</xdr:colOff>
      <xdr:row>65</xdr:row>
      <xdr:rowOff>130810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115570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59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144780</xdr:rowOff>
    </xdr:from>
    <xdr:ext cx="7620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9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635</xdr:rowOff>
    </xdr:from>
    <xdr:to>
      <xdr:col>11</xdr:col>
      <xdr:colOff>82550</xdr:colOff>
      <xdr:row>65</xdr:row>
      <xdr:rowOff>102235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86995</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1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63500</xdr:rowOff>
    </xdr:from>
    <xdr:to>
      <xdr:col>7</xdr:col>
      <xdr:colOff>31750</xdr:colOff>
      <xdr:row>65</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149860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[126,687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おり、人件費の増加に繋がっている。これまで職員数の削減を進めてきた結果、これ以上の削減は厳しいものとなっており、今後は事業の整理、指定管理者制度の活用、業務委託を推進し、コストの低減を図っていく。</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156210</xdr:rowOff>
    </xdr:from>
    <xdr:to>
      <xdr:col>23</xdr:col>
      <xdr:colOff>133350</xdr:colOff>
      <xdr:row>89</xdr:row>
      <xdr:rowOff>135255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00760"/>
          <a:ext cx="0" cy="1693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107315</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195,801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135255</xdr:rowOff>
    </xdr:from>
    <xdr:to>
      <xdr:col>24</xdr:col>
      <xdr:colOff>12700</xdr:colOff>
      <xdr:row>89</xdr:row>
      <xdr:rowOff>135255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71120</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97,535</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156210</xdr:rowOff>
    </xdr:from>
    <xdr:to>
      <xdr:col>24</xdr:col>
      <xdr:colOff>12700</xdr:colOff>
      <xdr:row>79</xdr:row>
      <xdr:rowOff>156210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0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144145</xdr:rowOff>
    </xdr:from>
    <xdr:to>
      <xdr:col>23</xdr:col>
      <xdr:colOff>133350</xdr:colOff>
      <xdr:row>82</xdr:row>
      <xdr:rowOff>167640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0304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73025</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0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56515</xdr:rowOff>
    </xdr:from>
    <xdr:to>
      <xdr:col>23</xdr:col>
      <xdr:colOff>184150</xdr:colOff>
      <xdr:row>82</xdr:row>
      <xdr:rowOff>158115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123825</xdr:rowOff>
    </xdr:from>
    <xdr:to>
      <xdr:col>19</xdr:col>
      <xdr:colOff>133350</xdr:colOff>
      <xdr:row>82</xdr:row>
      <xdr:rowOff>167640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27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32385</xdr:rowOff>
    </xdr:from>
    <xdr:to>
      <xdr:col>19</xdr:col>
      <xdr:colOff>184150</xdr:colOff>
      <xdr:row>81</xdr:row>
      <xdr:rowOff>133985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1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144145</xdr:rowOff>
    </xdr:from>
    <xdr:ext cx="736600" cy="2584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688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123825</xdr:rowOff>
    </xdr:from>
    <xdr:to>
      <xdr:col>15</xdr:col>
      <xdr:colOff>82550</xdr:colOff>
      <xdr:row>82</xdr:row>
      <xdr:rowOff>136525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827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139065</xdr:rowOff>
    </xdr:from>
    <xdr:to>
      <xdr:col>15</xdr:col>
      <xdr:colOff>133350</xdr:colOff>
      <xdr:row>81</xdr:row>
      <xdr:rowOff>69215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85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79375</xdr:rowOff>
    </xdr:from>
    <xdr:ext cx="762000" cy="2584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62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71755</xdr:rowOff>
    </xdr:from>
    <xdr:to>
      <xdr:col>11</xdr:col>
      <xdr:colOff>31750</xdr:colOff>
      <xdr:row>82</xdr:row>
      <xdr:rowOff>136525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3065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121285</xdr:rowOff>
    </xdr:from>
    <xdr:to>
      <xdr:col>11</xdr:col>
      <xdr:colOff>82550</xdr:colOff>
      <xdr:row>81</xdr:row>
      <xdr:rowOff>52070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837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61595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0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112395</xdr:rowOff>
    </xdr:from>
    <xdr:to>
      <xdr:col>7</xdr:col>
      <xdr:colOff>31750</xdr:colOff>
      <xdr:row>81</xdr:row>
      <xdr:rowOff>42545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52705</xdr:rowOff>
    </xdr:from>
    <xdr:ext cx="762000" cy="2584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597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93345</xdr:rowOff>
    </xdr:from>
    <xdr:to>
      <xdr:col>23</xdr:col>
      <xdr:colOff>184150</xdr:colOff>
      <xdr:row>83</xdr:row>
      <xdr:rowOff>23495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65405</xdr:rowOff>
    </xdr:from>
    <xdr:ext cx="762000" cy="2584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24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116840</xdr:rowOff>
    </xdr:from>
    <xdr:to>
      <xdr:col>19</xdr:col>
      <xdr:colOff>184150</xdr:colOff>
      <xdr:row>83</xdr:row>
      <xdr:rowOff>46990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31750</xdr:rowOff>
    </xdr:from>
    <xdr:ext cx="7366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621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128,055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73025</xdr:rowOff>
    </xdr:from>
    <xdr:to>
      <xdr:col>15</xdr:col>
      <xdr:colOff>133350</xdr:colOff>
      <xdr:row>83</xdr:row>
      <xdr:rowOff>3175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159385</xdr:rowOff>
    </xdr:from>
    <xdr:ext cx="7620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1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125,487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86360</xdr:rowOff>
    </xdr:from>
    <xdr:to>
      <xdr:col>11</xdr:col>
      <xdr:colOff>82550</xdr:colOff>
      <xdr:row>83</xdr:row>
      <xdr:rowOff>15875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20955</xdr:rowOff>
    </xdr:from>
    <xdr:to>
      <xdr:col>7</xdr:col>
      <xdr:colOff>31750</xdr:colOff>
      <xdr:row>82</xdr:row>
      <xdr:rowOff>122555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107315</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6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年度は国の給与水準と比べると同水準となっているが、類似団体と比べると高くなっている。これは給料カットを実施している団体が多い中、本市においては手当の減額を行うことによって給与の削減を行っていることが要因の一つであると考えられる。今後も削減方法等を検討し、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89</xdr:row>
      <xdr:rowOff>86995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66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59055</xdr:rowOff>
    </xdr:from>
    <xdr:ext cx="762000" cy="25908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86995</xdr:rowOff>
    </xdr:from>
    <xdr:to>
      <xdr:col>81</xdr:col>
      <xdr:colOff>133350</xdr:colOff>
      <xdr:row>89</xdr:row>
      <xdr:rowOff>86995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84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34290</xdr:rowOff>
    </xdr:from>
    <xdr:to>
      <xdr:col>81</xdr:col>
      <xdr:colOff>44450</xdr:colOff>
      <xdr:row>88</xdr:row>
      <xdr:rowOff>34290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21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33020</xdr:rowOff>
    </xdr:from>
    <xdr:ext cx="762000" cy="259080"/>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0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16510</xdr:rowOff>
    </xdr:from>
    <xdr:to>
      <xdr:col>81</xdr:col>
      <xdr:colOff>95250</xdr:colOff>
      <xdr:row>86</xdr:row>
      <xdr:rowOff>118110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102235</xdr:rowOff>
    </xdr:from>
    <xdr:to>
      <xdr:col>77</xdr:col>
      <xdr:colOff>44450</xdr:colOff>
      <xdr:row>88</xdr:row>
      <xdr:rowOff>34290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183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102235</xdr:rowOff>
    </xdr:from>
    <xdr:to>
      <xdr:col>72</xdr:col>
      <xdr:colOff>203200</xdr:colOff>
      <xdr:row>88</xdr:row>
      <xdr:rowOff>120650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1838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67945</xdr:rowOff>
    </xdr:from>
    <xdr:to>
      <xdr:col>73</xdr:col>
      <xdr:colOff>44450</xdr:colOff>
      <xdr:row>86</xdr:row>
      <xdr:rowOff>169545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8255</xdr:rowOff>
    </xdr:from>
    <xdr:ext cx="762000" cy="2584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17780</xdr:rowOff>
    </xdr:from>
    <xdr:to>
      <xdr:col>68</xdr:col>
      <xdr:colOff>152400</xdr:colOff>
      <xdr:row>88</xdr:row>
      <xdr:rowOff>120650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053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102235</xdr:rowOff>
    </xdr:from>
    <xdr:to>
      <xdr:col>68</xdr:col>
      <xdr:colOff>203200</xdr:colOff>
      <xdr:row>87</xdr:row>
      <xdr:rowOff>32385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42545</xdr:rowOff>
    </xdr:from>
    <xdr:ext cx="762000"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15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42545</xdr:rowOff>
    </xdr:from>
    <xdr:ext cx="762000"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5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154940</xdr:rowOff>
    </xdr:from>
    <xdr:to>
      <xdr:col>81</xdr:col>
      <xdr:colOff>95250</xdr:colOff>
      <xdr:row>88</xdr:row>
      <xdr:rowOff>85090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127000</xdr:rowOff>
    </xdr:from>
    <xdr:ext cx="762000" cy="25908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154940</xdr:rowOff>
    </xdr:from>
    <xdr:to>
      <xdr:col>77</xdr:col>
      <xdr:colOff>95250</xdr:colOff>
      <xdr:row>88</xdr:row>
      <xdr:rowOff>85090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69850</xdr:rowOff>
    </xdr:from>
    <xdr:ext cx="7366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5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52070</xdr:rowOff>
    </xdr:from>
    <xdr:to>
      <xdr:col>73</xdr:col>
      <xdr:colOff>44450</xdr:colOff>
      <xdr:row>87</xdr:row>
      <xdr:rowOff>153035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137795</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156210</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43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137795</xdr:rowOff>
    </xdr:from>
    <xdr:to>
      <xdr:col>64</xdr:col>
      <xdr:colOff>152400</xdr:colOff>
      <xdr:row>88</xdr:row>
      <xdr:rowOff>67945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52705</xdr:rowOff>
    </xdr:from>
    <xdr:ext cx="762000" cy="2584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4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いる。これまで職員数の削減を進めてきた結果、これ以上の削減は厳しいものとなっており、今後は事業の整理、指定管理者制度の活用、業務委託を推進し、退職者不補充、新規採用の抑制に努め、定員の適正化につなげていく。</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169545</xdr:rowOff>
    </xdr:from>
    <xdr:to>
      <xdr:col>81</xdr:col>
      <xdr:colOff>44450</xdr:colOff>
      <xdr:row>67</xdr:row>
      <xdr:rowOff>9525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19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153035</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9525</xdr:rowOff>
    </xdr:from>
    <xdr:to>
      <xdr:col>81</xdr:col>
      <xdr:colOff>133350</xdr:colOff>
      <xdr:row>67</xdr:row>
      <xdr:rowOff>9525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84455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169545</xdr:rowOff>
    </xdr:from>
    <xdr:to>
      <xdr:col>81</xdr:col>
      <xdr:colOff>133350</xdr:colOff>
      <xdr:row>57</xdr:row>
      <xdr:rowOff>169545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58420</xdr:rowOff>
    </xdr:from>
    <xdr:to>
      <xdr:col>81</xdr:col>
      <xdr:colOff>44450</xdr:colOff>
      <xdr:row>62</xdr:row>
      <xdr:rowOff>86995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883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147955</xdr:rowOff>
    </xdr:from>
    <xdr:ext cx="762000" cy="2584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635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132080</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50165</xdr:rowOff>
    </xdr:from>
    <xdr:to>
      <xdr:col>77</xdr:col>
      <xdr:colOff>44450</xdr:colOff>
      <xdr:row>62</xdr:row>
      <xdr:rowOff>58420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800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117475</xdr:rowOff>
    </xdr:from>
    <xdr:to>
      <xdr:col>77</xdr:col>
      <xdr:colOff>95250</xdr:colOff>
      <xdr:row>61</xdr:row>
      <xdr:rowOff>47625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57785</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73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50165</xdr:rowOff>
    </xdr:from>
    <xdr:to>
      <xdr:col>72</xdr:col>
      <xdr:colOff>203200</xdr:colOff>
      <xdr:row>62</xdr:row>
      <xdr:rowOff>99060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800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100965</xdr:rowOff>
    </xdr:from>
    <xdr:to>
      <xdr:col>73</xdr:col>
      <xdr:colOff>44450</xdr:colOff>
      <xdr:row>61</xdr:row>
      <xdr:rowOff>31115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41910</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5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96520</xdr:rowOff>
    </xdr:from>
    <xdr:to>
      <xdr:col>68</xdr:col>
      <xdr:colOff>152400</xdr:colOff>
      <xdr:row>62</xdr:row>
      <xdr:rowOff>99060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264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35560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103505</xdr:rowOff>
    </xdr:from>
    <xdr:to>
      <xdr:col>64</xdr:col>
      <xdr:colOff>152400</xdr:colOff>
      <xdr:row>61</xdr:row>
      <xdr:rowOff>33655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43815</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9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36195</xdr:rowOff>
    </xdr:from>
    <xdr:to>
      <xdr:col>81</xdr:col>
      <xdr:colOff>95250</xdr:colOff>
      <xdr:row>62</xdr:row>
      <xdr:rowOff>137795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8255</xdr:rowOff>
    </xdr:from>
    <xdr:ext cx="762000" cy="2584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38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7620</xdr:rowOff>
    </xdr:from>
    <xdr:to>
      <xdr:col>77</xdr:col>
      <xdr:colOff>95250</xdr:colOff>
      <xdr:row>62</xdr:row>
      <xdr:rowOff>109220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93980</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23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170815</xdr:rowOff>
    </xdr:from>
    <xdr:to>
      <xdr:col>73</xdr:col>
      <xdr:colOff>44450</xdr:colOff>
      <xdr:row>62</xdr:row>
      <xdr:rowOff>100965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86360</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1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48260</xdr:rowOff>
    </xdr:from>
    <xdr:to>
      <xdr:col>68</xdr:col>
      <xdr:colOff>203200</xdr:colOff>
      <xdr:row>62</xdr:row>
      <xdr:rowOff>149860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134620</xdr:rowOff>
    </xdr:from>
    <xdr:ext cx="762000" cy="2584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64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45720</xdr:rowOff>
    </xdr:from>
    <xdr:to>
      <xdr:col>64</xdr:col>
      <xdr:colOff>152400</xdr:colOff>
      <xdr:row>62</xdr:row>
      <xdr:rowOff>147320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132080</xdr:rowOff>
    </xdr:from>
    <xdr:ext cx="762000" cy="2584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61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過年度に発行した起債の償還が終了する一方、元利償還金の額の増加及び普通交付税における事業費補正により基準財政需要額に算入された公債費が減少したことにより、実質公債費比率は若干増加している。現在は比較的健全な状態を保っているところであるが、今後も市や関連一部事務組合での大規模な建設事業に伴う起債が予定されており、比率の推移に注視しながら、起債に大きく依存することのない財政運営に努め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106045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78105</xdr:rowOff>
    </xdr:from>
    <xdr:ext cx="762000" cy="2584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106045</xdr:rowOff>
    </xdr:from>
    <xdr:to>
      <xdr:col>81</xdr:col>
      <xdr:colOff>133350</xdr:colOff>
      <xdr:row>45</xdr:row>
      <xdr:rowOff>106045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76200</xdr:rowOff>
    </xdr:from>
    <xdr:ext cx="762000" cy="2584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63500</xdr:rowOff>
    </xdr:from>
    <xdr:to>
      <xdr:col>81</xdr:col>
      <xdr:colOff>44450</xdr:colOff>
      <xdr:row>43</xdr:row>
      <xdr:rowOff>71120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358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17780</xdr:rowOff>
    </xdr:from>
    <xdr:ext cx="762000" cy="2584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757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55245</xdr:rowOff>
    </xdr:from>
    <xdr:to>
      <xdr:col>77</xdr:col>
      <xdr:colOff>44450</xdr:colOff>
      <xdr:row>43</xdr:row>
      <xdr:rowOff>63500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4275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9525</xdr:rowOff>
    </xdr:from>
    <xdr:to>
      <xdr:col>77</xdr:col>
      <xdr:colOff>95250</xdr:colOff>
      <xdr:row>41</xdr:row>
      <xdr:rowOff>111125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121285</xdr:rowOff>
    </xdr:from>
    <xdr:ext cx="736600" cy="2584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07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38735</xdr:rowOff>
    </xdr:from>
    <xdr:to>
      <xdr:col>72</xdr:col>
      <xdr:colOff>203200</xdr:colOff>
      <xdr:row>43</xdr:row>
      <xdr:rowOff>55245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4110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17780</xdr:rowOff>
    </xdr:from>
    <xdr:to>
      <xdr:col>73</xdr:col>
      <xdr:colOff>44450</xdr:colOff>
      <xdr:row>41</xdr:row>
      <xdr:rowOff>118745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128905</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14605</xdr:rowOff>
    </xdr:from>
    <xdr:to>
      <xdr:col>68</xdr:col>
      <xdr:colOff>152400</xdr:colOff>
      <xdr:row>43</xdr:row>
      <xdr:rowOff>38735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3869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33655</xdr:rowOff>
    </xdr:from>
    <xdr:to>
      <xdr:col>68</xdr:col>
      <xdr:colOff>203200</xdr:colOff>
      <xdr:row>41</xdr:row>
      <xdr:rowOff>135255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145415</xdr:rowOff>
    </xdr:from>
    <xdr:ext cx="762000" cy="2584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31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57785</xdr:rowOff>
    </xdr:from>
    <xdr:to>
      <xdr:col>64</xdr:col>
      <xdr:colOff>152400</xdr:colOff>
      <xdr:row>41</xdr:row>
      <xdr:rowOff>159385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169545</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56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163830</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6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12065</xdr:rowOff>
    </xdr:from>
    <xdr:to>
      <xdr:col>77</xdr:col>
      <xdr:colOff>95250</xdr:colOff>
      <xdr:row>43</xdr:row>
      <xdr:rowOff>113665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98425</xdr:rowOff>
    </xdr:from>
    <xdr:ext cx="7366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70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4445</xdr:rowOff>
    </xdr:from>
    <xdr:to>
      <xdr:col>73</xdr:col>
      <xdr:colOff>44450</xdr:colOff>
      <xdr:row>43</xdr:row>
      <xdr:rowOff>106045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90805</xdr:rowOff>
    </xdr:from>
    <xdr:ext cx="762000"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159385</xdr:rowOff>
    </xdr:from>
    <xdr:to>
      <xdr:col>68</xdr:col>
      <xdr:colOff>203200</xdr:colOff>
      <xdr:row>43</xdr:row>
      <xdr:rowOff>89535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74930</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4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135255</xdr:rowOff>
    </xdr:from>
    <xdr:to>
      <xdr:col>64</xdr:col>
      <xdr:colOff>152400</xdr:colOff>
      <xdr:row>43</xdr:row>
      <xdr:rowOff>65405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50165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将来負担比率は類似団体平均を上回って推移している。令和２年度は既発債の償還終了に伴う地方債残高の減少や公営企業繰出金の減少、国民健康保険特別会計の歳計剰余金の基金積立による基金残高の増加によって比率が減少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32385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305"/>
          <a:ext cx="0" cy="1662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4445</xdr:rowOff>
    </xdr:from>
    <xdr:ext cx="762000" cy="259080"/>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32385</xdr:rowOff>
    </xdr:from>
    <xdr:to>
      <xdr:col>81</xdr:col>
      <xdr:colOff>133350</xdr:colOff>
      <xdr:row>23</xdr:row>
      <xdr:rowOff>32385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44450</xdr:rowOff>
    </xdr:from>
    <xdr:to>
      <xdr:col>81</xdr:col>
      <xdr:colOff>44450</xdr:colOff>
      <xdr:row>17</xdr:row>
      <xdr:rowOff>143510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9591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113030</xdr:rowOff>
    </xdr:from>
    <xdr:ext cx="762000" cy="259080"/>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1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143510</xdr:rowOff>
    </xdr:from>
    <xdr:to>
      <xdr:col>77</xdr:col>
      <xdr:colOff>44450</xdr:colOff>
      <xdr:row>18</xdr:row>
      <xdr:rowOff>132715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05816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116205</xdr:rowOff>
    </xdr:from>
    <xdr:to>
      <xdr:col>77</xdr:col>
      <xdr:colOff>95250</xdr:colOff>
      <xdr:row>15</xdr:row>
      <xdr:rowOff>46355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56515</xdr:rowOff>
    </xdr:from>
    <xdr:ext cx="736600" cy="2584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132715</xdr:rowOff>
    </xdr:from>
    <xdr:to>
      <xdr:col>72</xdr:col>
      <xdr:colOff>203200</xdr:colOff>
      <xdr:row>18</xdr:row>
      <xdr:rowOff>163830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188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140335</xdr:rowOff>
    </xdr:from>
    <xdr:to>
      <xdr:col>73</xdr:col>
      <xdr:colOff>44450</xdr:colOff>
      <xdr:row>15</xdr:row>
      <xdr:rowOff>70485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80645</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163830</xdr:rowOff>
    </xdr:from>
    <xdr:to>
      <xdr:col>68</xdr:col>
      <xdr:colOff>152400</xdr:colOff>
      <xdr:row>19</xdr:row>
      <xdr:rowOff>8255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2499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57150</xdr:rowOff>
    </xdr:from>
    <xdr:to>
      <xdr:col>68</xdr:col>
      <xdr:colOff>203200</xdr:colOff>
      <xdr:row>15</xdr:row>
      <xdr:rowOff>158750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168910</xdr:rowOff>
    </xdr:from>
    <xdr:ext cx="762000" cy="2584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96520</xdr:rowOff>
    </xdr:from>
    <xdr:to>
      <xdr:col>64</xdr:col>
      <xdr:colOff>152400</xdr:colOff>
      <xdr:row>16</xdr:row>
      <xdr:rowOff>26670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36830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3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165100</xdr:rowOff>
    </xdr:from>
    <xdr:to>
      <xdr:col>81</xdr:col>
      <xdr:colOff>95250</xdr:colOff>
      <xdr:row>17</xdr:row>
      <xdr:rowOff>95250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137160</xdr:rowOff>
    </xdr:from>
    <xdr:ext cx="762000" cy="259080"/>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8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92075</xdr:rowOff>
    </xdr:from>
    <xdr:to>
      <xdr:col>77</xdr:col>
      <xdr:colOff>95250</xdr:colOff>
      <xdr:row>18</xdr:row>
      <xdr:rowOff>22225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6985</xdr:rowOff>
    </xdr:from>
    <xdr:ext cx="736600"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93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81915</xdr:rowOff>
    </xdr:from>
    <xdr:to>
      <xdr:col>73</xdr:col>
      <xdr:colOff>44450</xdr:colOff>
      <xdr:row>19</xdr:row>
      <xdr:rowOff>12065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168275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54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113030</xdr:rowOff>
    </xdr:from>
    <xdr:to>
      <xdr:col>68</xdr:col>
      <xdr:colOff>203200</xdr:colOff>
      <xdr:row>19</xdr:row>
      <xdr:rowOff>43180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27940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85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128905</xdr:rowOff>
    </xdr:from>
    <xdr:to>
      <xdr:col>64</xdr:col>
      <xdr:colOff>152400</xdr:colOff>
      <xdr:row>19</xdr:row>
      <xdr:rowOff>59055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2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43815</xdr:rowOff>
    </xdr:from>
    <xdr:ext cx="762000" cy="2584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30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奈良県天理市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64,027
63,157
86.42
34,585,477
33,325,151
1,138,783
14,865,330
23,867,021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56.2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職員数が類似団体と比較して多いことが、経常収支比率の人件費分を高くしている要因である。これは、直営で運営している保育所及び幼稚園といった福祉・教育施設の数が多いため、それに比例し職員数も多くなっているためである。これまで職員数の削減を進めてきた結果、これ以上の削減は厳しいものとなっており、今後は指定管理者制度の導入や民間委託を更に推進し、職員数の削減を図り人件費の抑制に繋げ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38100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878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878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16510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43180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01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39370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43180</xdr:rowOff>
    </xdr:from>
    <xdr:to>
      <xdr:col>11</xdr:col>
      <xdr:colOff>9525</xdr:colOff>
      <xdr:row>40</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011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54610</xdr:rowOff>
    </xdr:from>
    <xdr:ext cx="761365" cy="2584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82550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97790</xdr:rowOff>
    </xdr:from>
    <xdr:ext cx="735965"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124460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78740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6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60960</xdr:rowOff>
    </xdr:from>
    <xdr:to>
      <xdr:col>6</xdr:col>
      <xdr:colOff>171450</xdr:colOff>
      <xdr:row>40</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147320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05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物件費の主な内訳として、ごみ等の収集委託、焼却施設運転管理委託、各種施設の光熱水費や指定管理料、</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ICT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関連、予防接種、各種健診の経費などがあり、経常収支比率は類似団体とほぼ同程度の水準となっている。今後も、施設の統廃合を含めた公共施設等の見直しを実施し、コストの削減を図っていく。</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121920</xdr:rowOff>
    </xdr:from>
    <xdr:ext cx="762000" cy="2584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64770</xdr:rowOff>
    </xdr:from>
    <xdr:ext cx="762000" cy="2584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166370</xdr:rowOff>
    </xdr:from>
    <xdr:to>
      <xdr:col>82</xdr:col>
      <xdr:colOff>107950</xdr:colOff>
      <xdr:row>16</xdr:row>
      <xdr:rowOff>158750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38120"/>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151130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86360</xdr:rowOff>
    </xdr:from>
    <xdr:to>
      <xdr:col>78</xdr:col>
      <xdr:colOff>69850</xdr:colOff>
      <xdr:row>16</xdr:row>
      <xdr:rowOff>158750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295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71755</xdr:rowOff>
    </xdr:from>
    <xdr:to>
      <xdr:col>78</xdr:col>
      <xdr:colOff>120650</xdr:colOff>
      <xdr:row>17</xdr:row>
      <xdr:rowOff>1905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12065</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76835</xdr:rowOff>
    </xdr:from>
    <xdr:to>
      <xdr:col>73</xdr:col>
      <xdr:colOff>180975</xdr:colOff>
      <xdr:row>16</xdr:row>
      <xdr:rowOff>86360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20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62230</xdr:rowOff>
    </xdr:from>
    <xdr:to>
      <xdr:col>74</xdr:col>
      <xdr:colOff>31750</xdr:colOff>
      <xdr:row>16</xdr:row>
      <xdr:rowOff>163830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148590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76835</xdr:rowOff>
    </xdr:from>
    <xdr:to>
      <xdr:col>69</xdr:col>
      <xdr:colOff>92075</xdr:colOff>
      <xdr:row>16</xdr:row>
      <xdr:rowOff>132080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200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44450</xdr:rowOff>
    </xdr:from>
    <xdr:to>
      <xdr:col>69</xdr:col>
      <xdr:colOff>142875</xdr:colOff>
      <xdr:row>16</xdr:row>
      <xdr:rowOff>146050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130810</xdr:rowOff>
    </xdr:from>
    <xdr:ext cx="76136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4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34925</xdr:rowOff>
    </xdr:from>
    <xdr:to>
      <xdr:col>65</xdr:col>
      <xdr:colOff>53975</xdr:colOff>
      <xdr:row>16</xdr:row>
      <xdr:rowOff>136525</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146685</xdr:rowOff>
    </xdr:from>
    <xdr:ext cx="762000" cy="2584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114935</xdr:rowOff>
    </xdr:from>
    <xdr:to>
      <xdr:col>82</xdr:col>
      <xdr:colOff>158750</xdr:colOff>
      <xdr:row>16</xdr:row>
      <xdr:rowOff>45085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132080</xdr:rowOff>
    </xdr:from>
    <xdr:ext cx="762000" cy="2584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2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107950</xdr:rowOff>
    </xdr:from>
    <xdr:to>
      <xdr:col>78</xdr:col>
      <xdr:colOff>120650</xdr:colOff>
      <xdr:row>17</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22860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7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34925</xdr:rowOff>
    </xdr:from>
    <xdr:to>
      <xdr:col>74</xdr:col>
      <xdr:colOff>31750</xdr:colOff>
      <xdr:row>16</xdr:row>
      <xdr:rowOff>136525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146685</xdr:rowOff>
    </xdr:from>
    <xdr:ext cx="7620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4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26035</xdr:rowOff>
    </xdr:from>
    <xdr:to>
      <xdr:col>69</xdr:col>
      <xdr:colOff>142875</xdr:colOff>
      <xdr:row>16</xdr:row>
      <xdr:rowOff>127635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137795</xdr:rowOff>
    </xdr:from>
    <xdr:ext cx="76136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38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80645</xdr:rowOff>
    </xdr:from>
    <xdr:to>
      <xdr:col>65</xdr:col>
      <xdr:colOff>53975</xdr:colOff>
      <xdr:row>17</xdr:row>
      <xdr:rowOff>10795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167005</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1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扶助費に係る経常収支比率は、類似団体と比較してやや下回る水準で推移している。令和２年度決算においても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数値が下降している。要因としては、障害福祉サービス介護給付費にかかる経常一般財源が増加しているものの、児童扶養手当や生活保護費の減少が挙げられる。生活保護費については、従来より実施している資格審査等の適正化を継続して遂行していくことで、その抑制を図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150495</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6985</xdr:rowOff>
    </xdr:from>
    <xdr:to>
      <xdr:col>24</xdr:col>
      <xdr:colOff>114300</xdr:colOff>
      <xdr:row>62</xdr:row>
      <xdr:rowOff>6985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84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129540</xdr:rowOff>
    </xdr:from>
    <xdr:to>
      <xdr:col>24</xdr:col>
      <xdr:colOff>25400</xdr:colOff>
      <xdr:row>56</xdr:row>
      <xdr:rowOff>45085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5929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762000" cy="2584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2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151765</xdr:rowOff>
    </xdr:from>
    <xdr:to>
      <xdr:col>19</xdr:col>
      <xdr:colOff>187325</xdr:colOff>
      <xdr:row>56</xdr:row>
      <xdr:rowOff>45085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815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125095</xdr:rowOff>
    </xdr:from>
    <xdr:to>
      <xdr:col>20</xdr:col>
      <xdr:colOff>38100</xdr:colOff>
      <xdr:row>57</xdr:row>
      <xdr:rowOff>55245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40640</xdr:rowOff>
    </xdr:from>
    <xdr:ext cx="735965" cy="2584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32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151765</xdr:rowOff>
    </xdr:from>
    <xdr:to>
      <xdr:col>15</xdr:col>
      <xdr:colOff>98425</xdr:colOff>
      <xdr:row>55</xdr:row>
      <xdr:rowOff>162560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81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70485</xdr:rowOff>
    </xdr:from>
    <xdr:to>
      <xdr:col>15</xdr:col>
      <xdr:colOff>149225</xdr:colOff>
      <xdr:row>57</xdr:row>
      <xdr:rowOff>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156845</xdr:rowOff>
    </xdr:from>
    <xdr:ext cx="762000"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162560</xdr:rowOff>
    </xdr:from>
    <xdr:to>
      <xdr:col>11</xdr:col>
      <xdr:colOff>9525</xdr:colOff>
      <xdr:row>55</xdr:row>
      <xdr:rowOff>162560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9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81915</xdr:rowOff>
    </xdr:from>
    <xdr:to>
      <xdr:col>11</xdr:col>
      <xdr:colOff>60325</xdr:colOff>
      <xdr:row>57</xdr:row>
      <xdr:rowOff>12065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168275</xdr:rowOff>
    </xdr:from>
    <xdr:ext cx="761365" cy="2584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113665</xdr:rowOff>
    </xdr:from>
    <xdr:ext cx="761365" cy="2584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78740</xdr:rowOff>
    </xdr:from>
    <xdr:to>
      <xdr:col>24</xdr:col>
      <xdr:colOff>76200</xdr:colOff>
      <xdr:row>56</xdr:row>
      <xdr:rowOff>8890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95250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166370</xdr:rowOff>
    </xdr:from>
    <xdr:to>
      <xdr:col>20</xdr:col>
      <xdr:colOff>38100</xdr:colOff>
      <xdr:row>56</xdr:row>
      <xdr:rowOff>95885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106045</xdr:rowOff>
    </xdr:from>
    <xdr:ext cx="7359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43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100965</xdr:rowOff>
    </xdr:from>
    <xdr:to>
      <xdr:col>15</xdr:col>
      <xdr:colOff>149225</xdr:colOff>
      <xdr:row>56</xdr:row>
      <xdr:rowOff>31115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41275</xdr:rowOff>
    </xdr:from>
    <xdr:ext cx="762000" cy="2584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9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111760</xdr:rowOff>
    </xdr:from>
    <xdr:to>
      <xdr:col>11</xdr:col>
      <xdr:colOff>60325</xdr:colOff>
      <xdr:row>56</xdr:row>
      <xdr:rowOff>41910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52070</xdr:rowOff>
    </xdr:from>
    <xdr:ext cx="761365" cy="2584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52070</xdr:rowOff>
    </xdr:from>
    <xdr:ext cx="761365"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その他の経費の経常収支比率は、特別会計に対する繰出金の増加などがあったものの、下水道事業会計繰出金の減少等により比率が下降している。維持補修費については、今後施設の老朽化に伴う経費増が見込まれることから、その統廃合も視野に入れ、維持コストの適切な管理を行っていく。</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35560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168910</xdr:rowOff>
    </xdr:from>
    <xdr:ext cx="762000" cy="2584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63500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441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137160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63500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060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111760</xdr:rowOff>
    </xdr:from>
    <xdr:ext cx="736600" cy="2584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69850</xdr:rowOff>
    </xdr:from>
    <xdr:to>
      <xdr:col>73</xdr:col>
      <xdr:colOff>180975</xdr:colOff>
      <xdr:row>57</xdr:row>
      <xdr:rowOff>133350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42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3810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69850</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42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29210</xdr:rowOff>
    </xdr:from>
    <xdr:ext cx="761365" cy="2584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29210</xdr:rowOff>
    </xdr:from>
    <xdr:ext cx="762000"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92710</xdr:rowOff>
    </xdr:from>
    <xdr:ext cx="762000" cy="25908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6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124460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2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22860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2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130810</xdr:rowOff>
    </xdr:from>
    <xdr:ext cx="761365"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130810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上回って推移しているのは、下水道事業に公営企業法を全部適用し特別会計から企業会計へと移行したことにより、下水道事業への繰出金の性質分類が繰出金から補助費等に変わったことが主な要因である。比率については前年よりもやや減少しているが、今後は一部事務組合負担金の増嵩も予想される。引き続き、各種補助金等の必要性を鑑みて適正な支出に努め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72390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44450</xdr:rowOff>
    </xdr:from>
    <xdr:ext cx="762000" cy="259080"/>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72390</xdr:rowOff>
    </xdr:from>
    <xdr:to>
      <xdr:col>82</xdr:col>
      <xdr:colOff>196850</xdr:colOff>
      <xdr:row>40</xdr:row>
      <xdr:rowOff>72390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144780</xdr:rowOff>
    </xdr:from>
    <xdr:ext cx="762000" cy="2584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29210</xdr:rowOff>
    </xdr:from>
    <xdr:to>
      <xdr:col>82</xdr:col>
      <xdr:colOff>107950</xdr:colOff>
      <xdr:row>37</xdr:row>
      <xdr:rowOff>52070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72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120650</xdr:rowOff>
    </xdr:from>
    <xdr:ext cx="762000" cy="2584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1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103505</xdr:rowOff>
    </xdr:from>
    <xdr:to>
      <xdr:col>82</xdr:col>
      <xdr:colOff>158750</xdr:colOff>
      <xdr:row>37</xdr:row>
      <xdr:rowOff>33655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52070</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957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90170</xdr:rowOff>
    </xdr:from>
    <xdr:to>
      <xdr:col>78</xdr:col>
      <xdr:colOff>120650</xdr:colOff>
      <xdr:row>37</xdr:row>
      <xdr:rowOff>20320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30480</xdr:rowOff>
    </xdr:from>
    <xdr:ext cx="736600" cy="2584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1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65405</xdr:rowOff>
    </xdr:from>
    <xdr:to>
      <xdr:col>73</xdr:col>
      <xdr:colOff>180975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09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62230</xdr:rowOff>
    </xdr:from>
    <xdr:to>
      <xdr:col>74</xdr:col>
      <xdr:colOff>31750</xdr:colOff>
      <xdr:row>36</xdr:row>
      <xdr:rowOff>163830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29210</xdr:rowOff>
    </xdr:from>
    <xdr:to>
      <xdr:col>69</xdr:col>
      <xdr:colOff>92075</xdr:colOff>
      <xdr:row>37</xdr:row>
      <xdr:rowOff>65405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728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44450</xdr:rowOff>
    </xdr:from>
    <xdr:to>
      <xdr:col>69</xdr:col>
      <xdr:colOff>142875</xdr:colOff>
      <xdr:row>36</xdr:row>
      <xdr:rowOff>146050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156210</xdr:rowOff>
    </xdr:from>
    <xdr:ext cx="761365" cy="2584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151130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149225</xdr:rowOff>
    </xdr:from>
    <xdr:to>
      <xdr:col>82</xdr:col>
      <xdr:colOff>158750</xdr:colOff>
      <xdr:row>37</xdr:row>
      <xdr:rowOff>79375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121285</xdr:rowOff>
    </xdr:from>
    <xdr:ext cx="762000" cy="2584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9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635</xdr:rowOff>
    </xdr:from>
    <xdr:to>
      <xdr:col>78</xdr:col>
      <xdr:colOff>120650</xdr:colOff>
      <xdr:row>37</xdr:row>
      <xdr:rowOff>102235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86995</xdr:rowOff>
    </xdr:from>
    <xdr:ext cx="736600" cy="2584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30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105410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14605</xdr:rowOff>
    </xdr:from>
    <xdr:to>
      <xdr:col>69</xdr:col>
      <xdr:colOff>142875</xdr:colOff>
      <xdr:row>37</xdr:row>
      <xdr:rowOff>116205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100965</xdr:rowOff>
    </xdr:from>
    <xdr:ext cx="761365"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44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64135</xdr:rowOff>
    </xdr:from>
    <xdr:ext cx="762000" cy="2584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0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に係る経常収支比率については、類似団体平均を上回って推移している。近年大型の整備事業が集中したことなどにより比率は微増しており、今後、施設の老朽化対策などで大規模な事業も予定される中、事業の緊急性を勘案しつつ事業費の平準化策を検討し、財政措置のない地方債については極力抑制していくよう努め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132080</xdr:rowOff>
    </xdr:from>
    <xdr:to>
      <xdr:col>24</xdr:col>
      <xdr:colOff>25400</xdr:colOff>
      <xdr:row>80</xdr:row>
      <xdr:rowOff>17780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938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160655</xdr:rowOff>
    </xdr:from>
    <xdr:ext cx="762000" cy="259080"/>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17780</xdr:rowOff>
    </xdr:from>
    <xdr:to>
      <xdr:col>24</xdr:col>
      <xdr:colOff>114300</xdr:colOff>
      <xdr:row>80</xdr:row>
      <xdr:rowOff>17780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46355</xdr:rowOff>
    </xdr:from>
    <xdr:ext cx="762000" cy="259080"/>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132080</xdr:rowOff>
    </xdr:from>
    <xdr:to>
      <xdr:col>24</xdr:col>
      <xdr:colOff>114300</xdr:colOff>
      <xdr:row>74</xdr:row>
      <xdr:rowOff>132080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49530</xdr:rowOff>
    </xdr:from>
    <xdr:to>
      <xdr:col>24</xdr:col>
      <xdr:colOff>25400</xdr:colOff>
      <xdr:row>78</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4226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40640</xdr:rowOff>
    </xdr:from>
    <xdr:ext cx="762000" cy="2584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23495</xdr:rowOff>
    </xdr:from>
    <xdr:to>
      <xdr:col>24</xdr:col>
      <xdr:colOff>76200</xdr:colOff>
      <xdr:row>77</xdr:row>
      <xdr:rowOff>125095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40640</xdr:rowOff>
    </xdr:from>
    <xdr:to>
      <xdr:col>19</xdr:col>
      <xdr:colOff>187325</xdr:colOff>
      <xdr:row>78</xdr:row>
      <xdr:rowOff>49530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4137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5965" cy="2584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0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40640</xdr:rowOff>
    </xdr:from>
    <xdr:to>
      <xdr:col>15</xdr:col>
      <xdr:colOff>98425</xdr:colOff>
      <xdr:row>78</xdr:row>
      <xdr:rowOff>40640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413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144780</xdr:rowOff>
    </xdr:from>
    <xdr:ext cx="762000" cy="2584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40640</xdr:rowOff>
    </xdr:from>
    <xdr:to>
      <xdr:col>11</xdr:col>
      <xdr:colOff>9525</xdr:colOff>
      <xdr:row>78</xdr:row>
      <xdr:rowOff>67310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4137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50800</xdr:rowOff>
    </xdr:from>
    <xdr:to>
      <xdr:col>11</xdr:col>
      <xdr:colOff>60325</xdr:colOff>
      <xdr:row>77</xdr:row>
      <xdr:rowOff>152400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162560</xdr:rowOff>
    </xdr:from>
    <xdr:ext cx="76136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xdr:rowOff>
    </xdr:from>
    <xdr:ext cx="76136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151130</xdr:rowOff>
    </xdr:from>
    <xdr:ext cx="762000" cy="259080"/>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170180</xdr:rowOff>
    </xdr:from>
    <xdr:to>
      <xdr:col>20</xdr:col>
      <xdr:colOff>38100</xdr:colOff>
      <xdr:row>78</xdr:row>
      <xdr:rowOff>100330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85090</xdr:rowOff>
    </xdr:from>
    <xdr:ext cx="73596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581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160655</xdr:rowOff>
    </xdr:from>
    <xdr:to>
      <xdr:col>15</xdr:col>
      <xdr:colOff>149225</xdr:colOff>
      <xdr:row>78</xdr:row>
      <xdr:rowOff>90805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75565</xdr:rowOff>
    </xdr:from>
    <xdr:ext cx="762000" cy="2584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48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160655</xdr:rowOff>
    </xdr:from>
    <xdr:to>
      <xdr:col>11</xdr:col>
      <xdr:colOff>60325</xdr:colOff>
      <xdr:row>78</xdr:row>
      <xdr:rowOff>90805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75565</xdr:rowOff>
    </xdr:from>
    <xdr:ext cx="761365" cy="2584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48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16510</xdr:rowOff>
    </xdr:from>
    <xdr:to>
      <xdr:col>6</xdr:col>
      <xdr:colOff>171450</xdr:colOff>
      <xdr:row>78</xdr:row>
      <xdr:rowOff>118110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102870</xdr:rowOff>
    </xdr:from>
    <xdr:ext cx="76136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75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以外の経常収支比率が類似団体平均を大きく上回っているのは、人件費に係る経常経費充当一般財源額が多いこと等が要因である。今後、指定管理者制度の活用、業務委託の推進、事務事業の見直しにより、コストの低減を図っていく。また、施設についても、統廃合を含めた積極的な見直しを実施するとともに、ファシリティマネジメントの推進により、効用の最大化と経費の最小化を図っていく。</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10160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153670</xdr:rowOff>
    </xdr:from>
    <xdr:ext cx="762000" cy="259080"/>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xdr:rowOff>
    </xdr:from>
    <xdr:to>
      <xdr:col>82</xdr:col>
      <xdr:colOff>196850</xdr:colOff>
      <xdr:row>81</xdr:row>
      <xdr:rowOff>10160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84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106680</xdr:rowOff>
    </xdr:from>
    <xdr:to>
      <xdr:col>82</xdr:col>
      <xdr:colOff>107950</xdr:colOff>
      <xdr:row>80</xdr:row>
      <xdr:rowOff>40640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65123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19685</xdr:rowOff>
    </xdr:from>
    <xdr:ext cx="762000" cy="2584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3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3175</xdr:rowOff>
    </xdr:from>
    <xdr:to>
      <xdr:col>82</xdr:col>
      <xdr:colOff>158750</xdr:colOff>
      <xdr:row>78</xdr:row>
      <xdr:rowOff>104775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40640</xdr:rowOff>
    </xdr:from>
    <xdr:to>
      <xdr:col>78</xdr:col>
      <xdr:colOff>69850</xdr:colOff>
      <xdr:row>80</xdr:row>
      <xdr:rowOff>76835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7566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21590</xdr:rowOff>
    </xdr:from>
    <xdr:to>
      <xdr:col>78</xdr:col>
      <xdr:colOff>120650</xdr:colOff>
      <xdr:row>78</xdr:row>
      <xdr:rowOff>123190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133350</xdr:rowOff>
    </xdr:from>
    <xdr:ext cx="736600" cy="2584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5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21590</xdr:rowOff>
    </xdr:from>
    <xdr:to>
      <xdr:col>73</xdr:col>
      <xdr:colOff>180975</xdr:colOff>
      <xdr:row>80</xdr:row>
      <xdr:rowOff>76835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7375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3175</xdr:rowOff>
    </xdr:from>
    <xdr:to>
      <xdr:col>74</xdr:col>
      <xdr:colOff>31750</xdr:colOff>
      <xdr:row>78</xdr:row>
      <xdr:rowOff>104775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114935</xdr:rowOff>
    </xdr:from>
    <xdr:ext cx="76200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21590</xdr:rowOff>
    </xdr:from>
    <xdr:to>
      <xdr:col>69</xdr:col>
      <xdr:colOff>92075</xdr:colOff>
      <xdr:row>80</xdr:row>
      <xdr:rowOff>53975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375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170180</xdr:rowOff>
    </xdr:from>
    <xdr:to>
      <xdr:col>69</xdr:col>
      <xdr:colOff>142875</xdr:colOff>
      <xdr:row>78</xdr:row>
      <xdr:rowOff>100330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110490</xdr:rowOff>
    </xdr:from>
    <xdr:ext cx="761365" cy="2584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147320</xdr:rowOff>
    </xdr:from>
    <xdr:to>
      <xdr:col>65</xdr:col>
      <xdr:colOff>53975</xdr:colOff>
      <xdr:row>78</xdr:row>
      <xdr:rowOff>77470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87630</xdr:rowOff>
    </xdr:from>
    <xdr:ext cx="762000"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79</xdr:row>
      <xdr:rowOff>55880</xdr:rowOff>
    </xdr:from>
    <xdr:to>
      <xdr:col>82</xdr:col>
      <xdr:colOff>158750</xdr:colOff>
      <xdr:row>79</xdr:row>
      <xdr:rowOff>157480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27940</xdr:rowOff>
    </xdr:from>
    <xdr:ext cx="762000" cy="259080"/>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7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160655</xdr:rowOff>
    </xdr:from>
    <xdr:to>
      <xdr:col>78</xdr:col>
      <xdr:colOff>120650</xdr:colOff>
      <xdr:row>80</xdr:row>
      <xdr:rowOff>90805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75565</xdr:rowOff>
    </xdr:from>
    <xdr:ext cx="736600" cy="2584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91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26035</xdr:rowOff>
    </xdr:from>
    <xdr:to>
      <xdr:col>74</xdr:col>
      <xdr:colOff>31750</xdr:colOff>
      <xdr:row>80</xdr:row>
      <xdr:rowOff>127635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112395</xdr:rowOff>
    </xdr:from>
    <xdr:ext cx="762000" cy="2584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2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142240</xdr:rowOff>
    </xdr:from>
    <xdr:to>
      <xdr:col>69</xdr:col>
      <xdr:colOff>142875</xdr:colOff>
      <xdr:row>80</xdr:row>
      <xdr:rowOff>72390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57150</xdr:rowOff>
    </xdr:from>
    <xdr:ext cx="76136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73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3175</xdr:rowOff>
    </xdr:from>
    <xdr:to>
      <xdr:col>65</xdr:col>
      <xdr:colOff>53975</xdr:colOff>
      <xdr:row>80</xdr:row>
      <xdr:rowOff>104775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89535</xdr:rowOff>
    </xdr:from>
    <xdr:ext cx="762000" cy="2584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05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奈良県天理市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100330</xdr:rowOff>
    </xdr:from>
    <xdr:to>
      <xdr:col>29</xdr:col>
      <xdr:colOff>127000</xdr:colOff>
      <xdr:row>19</xdr:row>
      <xdr:rowOff>29210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205355"/>
          <a:ext cx="0" cy="1129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635</xdr:rowOff>
    </xdr:from>
    <xdr:ext cx="76136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51,674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29210</xdr:rowOff>
    </xdr:from>
    <xdr:to>
      <xdr:col>30</xdr:col>
      <xdr:colOff>25400</xdr:colOff>
      <xdr:row>19</xdr:row>
      <xdr:rowOff>29210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34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15240</xdr:rowOff>
    </xdr:from>
    <xdr:ext cx="76136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110,894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100330</xdr:rowOff>
    </xdr:from>
    <xdr:to>
      <xdr:col>30</xdr:col>
      <xdr:colOff>25400</xdr:colOff>
      <xdr:row>12</xdr:row>
      <xdr:rowOff>100330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205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14605</xdr:rowOff>
    </xdr:from>
    <xdr:to>
      <xdr:col>29</xdr:col>
      <xdr:colOff>127000</xdr:colOff>
      <xdr:row>15</xdr:row>
      <xdr:rowOff>43180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2633980"/>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93345</xdr:rowOff>
    </xdr:from>
    <xdr:ext cx="76136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121285</xdr:rowOff>
    </xdr:from>
    <xdr:to>
      <xdr:col>29</xdr:col>
      <xdr:colOff>177800</xdr:colOff>
      <xdr:row>17</xdr:row>
      <xdr:rowOff>52070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121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147955</xdr:rowOff>
    </xdr:from>
    <xdr:to>
      <xdr:col>26</xdr:col>
      <xdr:colOff>50800</xdr:colOff>
      <xdr:row>15</xdr:row>
      <xdr:rowOff>14605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2595880"/>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154940</xdr:rowOff>
    </xdr:from>
    <xdr:to>
      <xdr:col>26</xdr:col>
      <xdr:colOff>101600</xdr:colOff>
      <xdr:row>17</xdr:row>
      <xdr:rowOff>84455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4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69215</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147955</xdr:rowOff>
    </xdr:from>
    <xdr:to>
      <xdr:col>22</xdr:col>
      <xdr:colOff>114300</xdr:colOff>
      <xdr:row>14</xdr:row>
      <xdr:rowOff>157480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59588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1270</xdr:rowOff>
    </xdr:from>
    <xdr:to>
      <xdr:col>22</xdr:col>
      <xdr:colOff>165100</xdr:colOff>
      <xdr:row>17</xdr:row>
      <xdr:rowOff>102870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87630</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156210</xdr:rowOff>
    </xdr:from>
    <xdr:to>
      <xdr:col>18</xdr:col>
      <xdr:colOff>177800</xdr:colOff>
      <xdr:row>14</xdr:row>
      <xdr:rowOff>157480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908300" y="260413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11430</xdr:rowOff>
    </xdr:from>
    <xdr:to>
      <xdr:col>19</xdr:col>
      <xdr:colOff>38100</xdr:colOff>
      <xdr:row>17</xdr:row>
      <xdr:rowOff>113030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97790</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18415</xdr:rowOff>
    </xdr:from>
    <xdr:to>
      <xdr:col>15</xdr:col>
      <xdr:colOff>101600</xdr:colOff>
      <xdr:row>17</xdr:row>
      <xdr:rowOff>120650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104775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163830</xdr:rowOff>
    </xdr:from>
    <xdr:to>
      <xdr:col>29</xdr:col>
      <xdr:colOff>177800</xdr:colOff>
      <xdr:row>15</xdr:row>
      <xdr:rowOff>93980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61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8890</xdr:rowOff>
    </xdr:from>
    <xdr:ext cx="76136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6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86,895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135255</xdr:rowOff>
    </xdr:from>
    <xdr:to>
      <xdr:col>26</xdr:col>
      <xdr:colOff>101600</xdr:colOff>
      <xdr:row>15</xdr:row>
      <xdr:rowOff>65405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58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75565</xdr:rowOff>
    </xdr:from>
    <xdr:ext cx="7366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20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88,395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97790</xdr:rowOff>
    </xdr:from>
    <xdr:to>
      <xdr:col>22</xdr:col>
      <xdr:colOff>165100</xdr:colOff>
      <xdr:row>15</xdr:row>
      <xdr:rowOff>27305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5457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37465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1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90,392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106680</xdr:rowOff>
    </xdr:from>
    <xdr:to>
      <xdr:col>19</xdr:col>
      <xdr:colOff>38100</xdr:colOff>
      <xdr:row>15</xdr:row>
      <xdr:rowOff>36830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55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46990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105410</xdr:rowOff>
    </xdr:from>
    <xdr:to>
      <xdr:col>15</xdr:col>
      <xdr:colOff>101600</xdr:colOff>
      <xdr:row>15</xdr:row>
      <xdr:rowOff>35560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55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45720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89,962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37</xdr:row>
      <xdr:rowOff>340360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028055"/>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311785</xdr:rowOff>
    </xdr:from>
    <xdr:ext cx="761365"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6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340360</xdr:rowOff>
    </xdr:from>
    <xdr:to>
      <xdr:col>30</xdr:col>
      <xdr:colOff>25400</xdr:colOff>
      <xdr:row>37</xdr:row>
      <xdr:rowOff>340360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4650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17780</xdr:rowOff>
    </xdr:from>
    <xdr:ext cx="761365" cy="2584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38,487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320040</xdr:rowOff>
    </xdr:from>
    <xdr:to>
      <xdr:col>29</xdr:col>
      <xdr:colOff>127000</xdr:colOff>
      <xdr:row>35</xdr:row>
      <xdr:rowOff>12065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58749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210820</xdr:rowOff>
    </xdr:from>
    <xdr:ext cx="761365"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239395</xdr:rowOff>
    </xdr:from>
    <xdr:to>
      <xdr:col>29</xdr:col>
      <xdr:colOff>177800</xdr:colOff>
      <xdr:row>35</xdr:row>
      <xdr:rowOff>340360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12065</xdr:rowOff>
    </xdr:from>
    <xdr:to>
      <xdr:col>26</xdr:col>
      <xdr:colOff>50800</xdr:colOff>
      <xdr:row>35</xdr:row>
      <xdr:rowOff>29845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62241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248920</xdr:rowOff>
    </xdr:from>
    <xdr:to>
      <xdr:col>26</xdr:col>
      <xdr:colOff>101600</xdr:colOff>
      <xdr:row>36</xdr:row>
      <xdr:rowOff>6985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592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334645</xdr:rowOff>
    </xdr:from>
    <xdr:ext cx="736600"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11,478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29845</xdr:rowOff>
    </xdr:from>
    <xdr:to>
      <xdr:col>22</xdr:col>
      <xdr:colOff>114300</xdr:colOff>
      <xdr:row>35</xdr:row>
      <xdr:rowOff>38735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664019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252730</xdr:rowOff>
    </xdr:from>
    <xdr:to>
      <xdr:col>22</xdr:col>
      <xdr:colOff>165100</xdr:colOff>
      <xdr:row>36</xdr:row>
      <xdr:rowOff>12065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340360</xdr:rowOff>
    </xdr:from>
    <xdr:ext cx="762000" cy="2584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50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38735</xdr:rowOff>
    </xdr:from>
    <xdr:to>
      <xdr:col>18</xdr:col>
      <xdr:colOff>177800</xdr:colOff>
      <xdr:row>35</xdr:row>
      <xdr:rowOff>56515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64908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233680</xdr:rowOff>
    </xdr:from>
    <xdr:to>
      <xdr:col>19</xdr:col>
      <xdr:colOff>38100</xdr:colOff>
      <xdr:row>35</xdr:row>
      <xdr:rowOff>335915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320040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213995</xdr:rowOff>
    </xdr:from>
    <xdr:to>
      <xdr:col>15</xdr:col>
      <xdr:colOff>101600</xdr:colOff>
      <xdr:row>35</xdr:row>
      <xdr:rowOff>316230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299720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269240</xdr:rowOff>
    </xdr:from>
    <xdr:to>
      <xdr:col>29</xdr:col>
      <xdr:colOff>177800</xdr:colOff>
      <xdr:row>35</xdr:row>
      <xdr:rowOff>27940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53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114300</xdr:rowOff>
    </xdr:from>
    <xdr:ext cx="761365" cy="25971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817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21,347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304165</xdr:rowOff>
    </xdr:from>
    <xdr:to>
      <xdr:col>26</xdr:col>
      <xdr:colOff>101600</xdr:colOff>
      <xdr:row>35</xdr:row>
      <xdr:rowOff>61595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5716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72390</xdr:rowOff>
    </xdr:from>
    <xdr:ext cx="7366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398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20,297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321310</xdr:rowOff>
    </xdr:from>
    <xdr:to>
      <xdr:col>22</xdr:col>
      <xdr:colOff>165100</xdr:colOff>
      <xdr:row>35</xdr:row>
      <xdr:rowOff>80645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588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91440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58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19,719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330835</xdr:rowOff>
    </xdr:from>
    <xdr:to>
      <xdr:col>19</xdr:col>
      <xdr:colOff>38100</xdr:colOff>
      <xdr:row>35</xdr:row>
      <xdr:rowOff>90170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598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99695</xdr:rowOff>
    </xdr:from>
    <xdr:ext cx="762000" cy="25781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67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5080</xdr:rowOff>
    </xdr:from>
    <xdr:to>
      <xdr:col>15</xdr:col>
      <xdr:colOff>101600</xdr:colOff>
      <xdr:row>35</xdr:row>
      <xdr:rowOff>106045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6154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116840</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84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18,927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64,027
63,157
86.42
34,585,477
33,325,151
1,138,783
14,865,330
23,867,021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56.2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171450</xdr:rowOff>
    </xdr:from>
    <xdr:to>
      <xdr:col>24</xdr:col>
      <xdr:colOff>62865</xdr:colOff>
      <xdr:row>38</xdr:row>
      <xdr:rowOff>151765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5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155575</xdr:rowOff>
    </xdr:from>
    <xdr:ext cx="534670"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43,351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151765</xdr:rowOff>
    </xdr:from>
    <xdr:to>
      <xdr:col>24</xdr:col>
      <xdr:colOff>152400</xdr:colOff>
      <xdr:row>38</xdr:row>
      <xdr:rowOff>151765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171450</xdr:rowOff>
    </xdr:from>
    <xdr:to>
      <xdr:col>24</xdr:col>
      <xdr:colOff>152400</xdr:colOff>
      <xdr:row>30</xdr:row>
      <xdr:rowOff>171450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165100</xdr:rowOff>
    </xdr:from>
    <xdr:to>
      <xdr:col>24</xdr:col>
      <xdr:colOff>63500</xdr:colOff>
      <xdr:row>35</xdr:row>
      <xdr:rowOff>17780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44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42545</xdr:rowOff>
    </xdr:from>
    <xdr:ext cx="534670"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64135</xdr:rowOff>
    </xdr:from>
    <xdr:to>
      <xdr:col>24</xdr:col>
      <xdr:colOff>114300</xdr:colOff>
      <xdr:row>36</xdr:row>
      <xdr:rowOff>166370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125095</xdr:rowOff>
    </xdr:from>
    <xdr:to>
      <xdr:col>19</xdr:col>
      <xdr:colOff>177800</xdr:colOff>
      <xdr:row>35</xdr:row>
      <xdr:rowOff>17780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543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169545</xdr:rowOff>
    </xdr:from>
    <xdr:to>
      <xdr:col>20</xdr:col>
      <xdr:colOff>38100</xdr:colOff>
      <xdr:row>37</xdr:row>
      <xdr:rowOff>99695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90805</xdr:rowOff>
    </xdr:from>
    <xdr:ext cx="534035"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92710</xdr:rowOff>
    </xdr:from>
    <xdr:to>
      <xdr:col>15</xdr:col>
      <xdr:colOff>50800</xdr:colOff>
      <xdr:row>34</xdr:row>
      <xdr:rowOff>125095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220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102870</xdr:rowOff>
    </xdr:from>
    <xdr:ext cx="53403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446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92710</xdr:rowOff>
    </xdr:from>
    <xdr:to>
      <xdr:col>10</xdr:col>
      <xdr:colOff>114300</xdr:colOff>
      <xdr:row>34</xdr:row>
      <xdr:rowOff>128905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20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6985</xdr:rowOff>
    </xdr:from>
    <xdr:to>
      <xdr:col>10</xdr:col>
      <xdr:colOff>165100</xdr:colOff>
      <xdr:row>37</xdr:row>
      <xdr:rowOff>109220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99695</xdr:rowOff>
    </xdr:from>
    <xdr:ext cx="534035"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443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170815</xdr:rowOff>
    </xdr:from>
    <xdr:to>
      <xdr:col>6</xdr:col>
      <xdr:colOff>38100</xdr:colOff>
      <xdr:row>37</xdr:row>
      <xdr:rowOff>100965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92075</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35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114300</xdr:rowOff>
    </xdr:from>
    <xdr:to>
      <xdr:col>24</xdr:col>
      <xdr:colOff>114300</xdr:colOff>
      <xdr:row>35</xdr:row>
      <xdr:rowOff>44450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137160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137795</xdr:rowOff>
    </xdr:from>
    <xdr:to>
      <xdr:col>20</xdr:col>
      <xdr:colOff>38100</xdr:colOff>
      <xdr:row>35</xdr:row>
      <xdr:rowOff>67945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84455</xdr:rowOff>
    </xdr:from>
    <xdr:ext cx="53403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742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74930</xdr:rowOff>
    </xdr:from>
    <xdr:to>
      <xdr:col>15</xdr:col>
      <xdr:colOff>101600</xdr:colOff>
      <xdr:row>35</xdr:row>
      <xdr:rowOff>4445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4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20955</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678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41910</xdr:rowOff>
    </xdr:from>
    <xdr:to>
      <xdr:col>10</xdr:col>
      <xdr:colOff>165100</xdr:colOff>
      <xdr:row>34</xdr:row>
      <xdr:rowOff>143510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160020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646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78105</xdr:rowOff>
    </xdr:from>
    <xdr:to>
      <xdr:col>6</xdr:col>
      <xdr:colOff>38100</xdr:colOff>
      <xdr:row>35</xdr:row>
      <xdr:rowOff>8255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24765</xdr:rowOff>
    </xdr:from>
    <xdr:ext cx="53403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682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77470</xdr:rowOff>
    </xdr:from>
    <xdr:to>
      <xdr:col>24</xdr:col>
      <xdr:colOff>62865</xdr:colOff>
      <xdr:row>58</xdr:row>
      <xdr:rowOff>16510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4997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20320</xdr:rowOff>
    </xdr:from>
    <xdr:ext cx="534670" cy="2584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45,400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16510</xdr:rowOff>
    </xdr:from>
    <xdr:to>
      <xdr:col>24</xdr:col>
      <xdr:colOff>152400</xdr:colOff>
      <xdr:row>58</xdr:row>
      <xdr:rowOff>16510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24130</xdr:rowOff>
    </xdr:from>
    <xdr:ext cx="598805"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102,712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77470</xdr:rowOff>
    </xdr:from>
    <xdr:to>
      <xdr:col>24</xdr:col>
      <xdr:colOff>152400</xdr:colOff>
      <xdr:row>50</xdr:row>
      <xdr:rowOff>77470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4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164465</xdr:rowOff>
    </xdr:from>
    <xdr:to>
      <xdr:col>24</xdr:col>
      <xdr:colOff>63500</xdr:colOff>
      <xdr:row>57</xdr:row>
      <xdr:rowOff>86995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6566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13970</xdr:rowOff>
    </xdr:from>
    <xdr:ext cx="534670" cy="25908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162560</xdr:rowOff>
    </xdr:from>
    <xdr:to>
      <xdr:col>24</xdr:col>
      <xdr:colOff>114300</xdr:colOff>
      <xdr:row>56</xdr:row>
      <xdr:rowOff>92710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164465</xdr:rowOff>
    </xdr:from>
    <xdr:to>
      <xdr:col>19</xdr:col>
      <xdr:colOff>177800</xdr:colOff>
      <xdr:row>57</xdr:row>
      <xdr:rowOff>91440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6566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100965</xdr:rowOff>
    </xdr:from>
    <xdr:to>
      <xdr:col>20</xdr:col>
      <xdr:colOff>38100</xdr:colOff>
      <xdr:row>57</xdr:row>
      <xdr:rowOff>31115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47625</xdr:rowOff>
    </xdr:from>
    <xdr:ext cx="534035" cy="25908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477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76835</xdr:rowOff>
    </xdr:from>
    <xdr:to>
      <xdr:col>15</xdr:col>
      <xdr:colOff>50800</xdr:colOff>
      <xdr:row>57</xdr:row>
      <xdr:rowOff>91440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494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169545</xdr:rowOff>
    </xdr:from>
    <xdr:to>
      <xdr:col>15</xdr:col>
      <xdr:colOff>101600</xdr:colOff>
      <xdr:row>57</xdr:row>
      <xdr:rowOff>99695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116205</xdr:rowOff>
    </xdr:from>
    <xdr:ext cx="534035"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545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76835</xdr:rowOff>
    </xdr:from>
    <xdr:to>
      <xdr:col>10</xdr:col>
      <xdr:colOff>114300</xdr:colOff>
      <xdr:row>57</xdr:row>
      <xdr:rowOff>157480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94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22225</xdr:rowOff>
    </xdr:from>
    <xdr:to>
      <xdr:col>10</xdr:col>
      <xdr:colOff>165100</xdr:colOff>
      <xdr:row>57</xdr:row>
      <xdr:rowOff>123825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140335</xdr:rowOff>
    </xdr:from>
    <xdr:ext cx="53403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570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25400</xdr:rowOff>
    </xdr:from>
    <xdr:to>
      <xdr:col>6</xdr:col>
      <xdr:colOff>38100</xdr:colOff>
      <xdr:row>57</xdr:row>
      <xdr:rowOff>127000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143510</xdr:rowOff>
    </xdr:from>
    <xdr:ext cx="534035"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573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36195</xdr:rowOff>
    </xdr:from>
    <xdr:to>
      <xdr:col>24</xdr:col>
      <xdr:colOff>114300</xdr:colOff>
      <xdr:row>57</xdr:row>
      <xdr:rowOff>137795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122555</xdr:rowOff>
    </xdr:from>
    <xdr:ext cx="534670" cy="2584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23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113665</xdr:rowOff>
    </xdr:from>
    <xdr:to>
      <xdr:col>20</xdr:col>
      <xdr:colOff>38100</xdr:colOff>
      <xdr:row>57</xdr:row>
      <xdr:rowOff>43815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34925</xdr:rowOff>
    </xdr:from>
    <xdr:ext cx="53403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29965" y="9807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40640</xdr:rowOff>
    </xdr:from>
    <xdr:to>
      <xdr:col>15</xdr:col>
      <xdr:colOff>101600</xdr:colOff>
      <xdr:row>57</xdr:row>
      <xdr:rowOff>142240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133350</xdr:rowOff>
    </xdr:from>
    <xdr:ext cx="534035" cy="2584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906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26035</xdr:rowOff>
    </xdr:from>
    <xdr:to>
      <xdr:col>10</xdr:col>
      <xdr:colOff>165100</xdr:colOff>
      <xdr:row>57</xdr:row>
      <xdr:rowOff>127635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118745</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9891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106680</xdr:rowOff>
    </xdr:from>
    <xdr:to>
      <xdr:col>6</xdr:col>
      <xdr:colOff>38100</xdr:colOff>
      <xdr:row>58</xdr:row>
      <xdr:rowOff>36830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27940</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972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41910</xdr:rowOff>
    </xdr:from>
    <xdr:to>
      <xdr:col>24</xdr:col>
      <xdr:colOff>62865</xdr:colOff>
      <xdr:row>78</xdr:row>
      <xdr:rowOff>124460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4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128270</xdr:rowOff>
    </xdr:from>
    <xdr:ext cx="378460" cy="259080"/>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124460</xdr:rowOff>
    </xdr:from>
    <xdr:to>
      <xdr:col>24</xdr:col>
      <xdr:colOff>152400</xdr:colOff>
      <xdr:row>78</xdr:row>
      <xdr:rowOff>124460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160020</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32,135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41910</xdr:rowOff>
    </xdr:from>
    <xdr:to>
      <xdr:col>24</xdr:col>
      <xdr:colOff>152400</xdr:colOff>
      <xdr:row>70</xdr:row>
      <xdr:rowOff>41910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73025</xdr:rowOff>
    </xdr:from>
    <xdr:to>
      <xdr:col>24</xdr:col>
      <xdr:colOff>63500</xdr:colOff>
      <xdr:row>78</xdr:row>
      <xdr:rowOff>86995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612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80645</xdr:rowOff>
    </xdr:from>
    <xdr:ext cx="46990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0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57785</xdr:rowOff>
    </xdr:from>
    <xdr:to>
      <xdr:col>24</xdr:col>
      <xdr:colOff>114300</xdr:colOff>
      <xdr:row>77</xdr:row>
      <xdr:rowOff>159385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76200</xdr:rowOff>
    </xdr:from>
    <xdr:to>
      <xdr:col>19</xdr:col>
      <xdr:colOff>177800</xdr:colOff>
      <xdr:row>78</xdr:row>
      <xdr:rowOff>86995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9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91440</xdr:rowOff>
    </xdr:from>
    <xdr:to>
      <xdr:col>20</xdr:col>
      <xdr:colOff>38100</xdr:colOff>
      <xdr:row>78</xdr:row>
      <xdr:rowOff>21590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38100</xdr:rowOff>
    </xdr:from>
    <xdr:ext cx="469265"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3068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71755</xdr:rowOff>
    </xdr:from>
    <xdr:to>
      <xdr:col>15</xdr:col>
      <xdr:colOff>50800</xdr:colOff>
      <xdr:row>78</xdr:row>
      <xdr:rowOff>76200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448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90170</xdr:rowOff>
    </xdr:from>
    <xdr:to>
      <xdr:col>15</xdr:col>
      <xdr:colOff>101600</xdr:colOff>
      <xdr:row>78</xdr:row>
      <xdr:rowOff>20320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36830</xdr:rowOff>
    </xdr:from>
    <xdr:ext cx="469265"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350" y="13067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71755</xdr:rowOff>
    </xdr:from>
    <xdr:to>
      <xdr:col>10</xdr:col>
      <xdr:colOff>114300</xdr:colOff>
      <xdr:row>78</xdr:row>
      <xdr:rowOff>71755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4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83820</xdr:rowOff>
    </xdr:from>
    <xdr:to>
      <xdr:col>10</xdr:col>
      <xdr:colOff>165100</xdr:colOff>
      <xdr:row>78</xdr:row>
      <xdr:rowOff>13970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30480</xdr:rowOff>
    </xdr:from>
    <xdr:ext cx="46926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350" y="13060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98425</xdr:rowOff>
    </xdr:from>
    <xdr:to>
      <xdr:col>6</xdr:col>
      <xdr:colOff>38100</xdr:colOff>
      <xdr:row>78</xdr:row>
      <xdr:rowOff>29210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45085</xdr:rowOff>
    </xdr:from>
    <xdr:ext cx="46926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3075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22225</xdr:rowOff>
    </xdr:from>
    <xdr:to>
      <xdr:col>24</xdr:col>
      <xdr:colOff>114300</xdr:colOff>
      <xdr:row>78</xdr:row>
      <xdr:rowOff>123825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109220</xdr:rowOff>
    </xdr:from>
    <xdr:ext cx="469900" cy="2584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0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36195</xdr:rowOff>
    </xdr:from>
    <xdr:to>
      <xdr:col>20</xdr:col>
      <xdr:colOff>38100</xdr:colOff>
      <xdr:row>78</xdr:row>
      <xdr:rowOff>137795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128905</xdr:rowOff>
    </xdr:from>
    <xdr:ext cx="4692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350" y="13502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25400</xdr:rowOff>
    </xdr:from>
    <xdr:to>
      <xdr:col>15</xdr:col>
      <xdr:colOff>101600</xdr:colOff>
      <xdr:row>78</xdr:row>
      <xdr:rowOff>127000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118745</xdr:rowOff>
    </xdr:from>
    <xdr:ext cx="46926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350" y="13491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20955</xdr:rowOff>
    </xdr:from>
    <xdr:to>
      <xdr:col>10</xdr:col>
      <xdr:colOff>165100</xdr:colOff>
      <xdr:row>78</xdr:row>
      <xdr:rowOff>122555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113665</xdr:rowOff>
    </xdr:from>
    <xdr:ext cx="46926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350" y="13486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20955</xdr:rowOff>
    </xdr:from>
    <xdr:to>
      <xdr:col>6</xdr:col>
      <xdr:colOff>38100</xdr:colOff>
      <xdr:row>78</xdr:row>
      <xdr:rowOff>122555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113665</xdr:rowOff>
    </xdr:from>
    <xdr:ext cx="46926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350" y="13486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141605</xdr:rowOff>
    </xdr:from>
    <xdr:to>
      <xdr:col>24</xdr:col>
      <xdr:colOff>62865</xdr:colOff>
      <xdr:row>98</xdr:row>
      <xdr:rowOff>149860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210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153670</xdr:rowOff>
    </xdr:from>
    <xdr:ext cx="53467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65,184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149860</xdr:rowOff>
    </xdr:from>
    <xdr:to>
      <xdr:col>24</xdr:col>
      <xdr:colOff>152400</xdr:colOff>
      <xdr:row>98</xdr:row>
      <xdr:rowOff>149860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88265</xdr:rowOff>
    </xdr:from>
    <xdr:ext cx="598805" cy="2584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173,867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141605</xdr:rowOff>
    </xdr:from>
    <xdr:to>
      <xdr:col>24</xdr:col>
      <xdr:colOff>152400</xdr:colOff>
      <xdr:row>90</xdr:row>
      <xdr:rowOff>141605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61595</xdr:rowOff>
    </xdr:from>
    <xdr:to>
      <xdr:col>24</xdr:col>
      <xdr:colOff>63500</xdr:colOff>
      <xdr:row>96</xdr:row>
      <xdr:rowOff>140335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2079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15875</xdr:rowOff>
    </xdr:from>
    <xdr:ext cx="598805" cy="259080"/>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6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164465</xdr:rowOff>
    </xdr:from>
    <xdr:to>
      <xdr:col>24</xdr:col>
      <xdr:colOff>114300</xdr:colOff>
      <xdr:row>96</xdr:row>
      <xdr:rowOff>94615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140335</xdr:rowOff>
    </xdr:from>
    <xdr:to>
      <xdr:col>19</xdr:col>
      <xdr:colOff>177800</xdr:colOff>
      <xdr:row>97</xdr:row>
      <xdr:rowOff>29210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995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52070</xdr:rowOff>
    </xdr:from>
    <xdr:to>
      <xdr:col>20</xdr:col>
      <xdr:colOff>38100</xdr:colOff>
      <xdr:row>96</xdr:row>
      <xdr:rowOff>153670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170180</xdr:rowOff>
    </xdr:from>
    <xdr:ext cx="534035" cy="259080"/>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3175</xdr:rowOff>
    </xdr:from>
    <xdr:to>
      <xdr:col>15</xdr:col>
      <xdr:colOff>50800</xdr:colOff>
      <xdr:row>97</xdr:row>
      <xdr:rowOff>29210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338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114935</xdr:rowOff>
    </xdr:from>
    <xdr:to>
      <xdr:col>15</xdr:col>
      <xdr:colOff>101600</xdr:colOff>
      <xdr:row>97</xdr:row>
      <xdr:rowOff>45085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61595</xdr:rowOff>
    </xdr:from>
    <xdr:ext cx="534035"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0965" y="16349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3175</xdr:rowOff>
    </xdr:from>
    <xdr:to>
      <xdr:col>10</xdr:col>
      <xdr:colOff>114300</xdr:colOff>
      <xdr:row>97</xdr:row>
      <xdr:rowOff>39370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338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112395</xdr:rowOff>
    </xdr:from>
    <xdr:to>
      <xdr:col>10</xdr:col>
      <xdr:colOff>165100</xdr:colOff>
      <xdr:row>97</xdr:row>
      <xdr:rowOff>42545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59055</xdr:rowOff>
    </xdr:from>
    <xdr:ext cx="53403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346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143510</xdr:rowOff>
    </xdr:from>
    <xdr:to>
      <xdr:col>6</xdr:col>
      <xdr:colOff>38100</xdr:colOff>
      <xdr:row>97</xdr:row>
      <xdr:rowOff>73025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89535</xdr:rowOff>
    </xdr:from>
    <xdr:ext cx="534035"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377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10795</xdr:rowOff>
    </xdr:from>
    <xdr:to>
      <xdr:col>24</xdr:col>
      <xdr:colOff>114300</xdr:colOff>
      <xdr:row>96</xdr:row>
      <xdr:rowOff>112395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160655</xdr:rowOff>
    </xdr:from>
    <xdr:ext cx="534670" cy="259080"/>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4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89535</xdr:rowOff>
    </xdr:from>
    <xdr:to>
      <xdr:col>20</xdr:col>
      <xdr:colOff>38100</xdr:colOff>
      <xdr:row>97</xdr:row>
      <xdr:rowOff>19685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10795</xdr:rowOff>
    </xdr:from>
    <xdr:ext cx="534035" cy="2584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6641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149225</xdr:rowOff>
    </xdr:from>
    <xdr:to>
      <xdr:col>15</xdr:col>
      <xdr:colOff>101600</xdr:colOff>
      <xdr:row>97</xdr:row>
      <xdr:rowOff>79375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70485</xdr:rowOff>
    </xdr:from>
    <xdr:ext cx="53403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0965" y="16701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123825</xdr:rowOff>
    </xdr:from>
    <xdr:to>
      <xdr:col>10</xdr:col>
      <xdr:colOff>165100</xdr:colOff>
      <xdr:row>97</xdr:row>
      <xdr:rowOff>53975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45085</xdr:rowOff>
    </xdr:from>
    <xdr:ext cx="534035" cy="2584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667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160020</xdr:rowOff>
    </xdr:from>
    <xdr:to>
      <xdr:col>6</xdr:col>
      <xdr:colOff>38100</xdr:colOff>
      <xdr:row>97</xdr:row>
      <xdr:rowOff>90170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81280</xdr:rowOff>
    </xdr:from>
    <xdr:ext cx="53403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71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995" cy="2584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995" cy="2584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995" cy="2584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52705</xdr:rowOff>
    </xdr:from>
    <xdr:to>
      <xdr:col>54</xdr:col>
      <xdr:colOff>189865</xdr:colOff>
      <xdr:row>35</xdr:row>
      <xdr:rowOff>123825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105"/>
          <a:ext cx="1270" cy="585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127635</xdr:rowOff>
    </xdr:from>
    <xdr:ext cx="598805" cy="259080"/>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115,998</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123825</xdr:rowOff>
    </xdr:from>
    <xdr:to>
      <xdr:col>55</xdr:col>
      <xdr:colOff>88900</xdr:colOff>
      <xdr:row>35</xdr:row>
      <xdr:rowOff>123825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170815</xdr:rowOff>
    </xdr:from>
    <xdr:ext cx="598805" cy="2584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243,969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52705</xdr:rowOff>
    </xdr:from>
    <xdr:to>
      <xdr:col>55</xdr:col>
      <xdr:colOff>88900</xdr:colOff>
      <xdr:row>32</xdr:row>
      <xdr:rowOff>52705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113030</xdr:rowOff>
    </xdr:from>
    <xdr:to>
      <xdr:col>55</xdr:col>
      <xdr:colOff>0</xdr:colOff>
      <xdr:row>37</xdr:row>
      <xdr:rowOff>95885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42330"/>
          <a:ext cx="8382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46355</xdr:rowOff>
    </xdr:from>
    <xdr:ext cx="598805" cy="259080"/>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67945</xdr:rowOff>
    </xdr:from>
    <xdr:to>
      <xdr:col>55</xdr:col>
      <xdr:colOff>50800</xdr:colOff>
      <xdr:row>34</xdr:row>
      <xdr:rowOff>169545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65405</xdr:rowOff>
    </xdr:from>
    <xdr:to>
      <xdr:col>50</xdr:col>
      <xdr:colOff>114300</xdr:colOff>
      <xdr:row>37</xdr:row>
      <xdr:rowOff>95885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090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59055</xdr:rowOff>
    </xdr:from>
    <xdr:to>
      <xdr:col>50</xdr:col>
      <xdr:colOff>165100</xdr:colOff>
      <xdr:row>37</xdr:row>
      <xdr:rowOff>160655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151765</xdr:rowOff>
    </xdr:from>
    <xdr:ext cx="534035" cy="259080"/>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1965" y="649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65405</xdr:rowOff>
    </xdr:from>
    <xdr:to>
      <xdr:col>45</xdr:col>
      <xdr:colOff>177800</xdr:colOff>
      <xdr:row>37</xdr:row>
      <xdr:rowOff>92075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090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77470</xdr:rowOff>
    </xdr:from>
    <xdr:to>
      <xdr:col>46</xdr:col>
      <xdr:colOff>38100</xdr:colOff>
      <xdr:row>38</xdr:row>
      <xdr:rowOff>7620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170180</xdr:rowOff>
    </xdr:from>
    <xdr:ext cx="534035" cy="25908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2965" y="6513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92075</xdr:rowOff>
    </xdr:from>
    <xdr:to>
      <xdr:col>41</xdr:col>
      <xdr:colOff>50800</xdr:colOff>
      <xdr:row>37</xdr:row>
      <xdr:rowOff>104140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357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80645</xdr:rowOff>
    </xdr:from>
    <xdr:to>
      <xdr:col>41</xdr:col>
      <xdr:colOff>101600</xdr:colOff>
      <xdr:row>38</xdr:row>
      <xdr:rowOff>10795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1905</xdr:rowOff>
    </xdr:from>
    <xdr:ext cx="53403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3965" y="6517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15875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6985</xdr:rowOff>
    </xdr:from>
    <xdr:ext cx="534035" cy="2584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4965" y="6522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62230</xdr:rowOff>
    </xdr:from>
    <xdr:to>
      <xdr:col>55</xdr:col>
      <xdr:colOff>50800</xdr:colOff>
      <xdr:row>34</xdr:row>
      <xdr:rowOff>163830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85090</xdr:rowOff>
    </xdr:from>
    <xdr:ext cx="598805" cy="259080"/>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42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155,876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45085</xdr:rowOff>
    </xdr:from>
    <xdr:to>
      <xdr:col>50</xdr:col>
      <xdr:colOff>165100</xdr:colOff>
      <xdr:row>37</xdr:row>
      <xdr:rowOff>146685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163195</xdr:rowOff>
    </xdr:from>
    <xdr:ext cx="53403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1965" y="6163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14605</xdr:rowOff>
    </xdr:from>
    <xdr:to>
      <xdr:col>46</xdr:col>
      <xdr:colOff>38100</xdr:colOff>
      <xdr:row>37</xdr:row>
      <xdr:rowOff>116205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132715</xdr:rowOff>
    </xdr:from>
    <xdr:ext cx="534035" cy="2584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2965" y="6133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41275</xdr:rowOff>
    </xdr:from>
    <xdr:to>
      <xdr:col>41</xdr:col>
      <xdr:colOff>101600</xdr:colOff>
      <xdr:row>37</xdr:row>
      <xdr:rowOff>143510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159385</xdr:rowOff>
    </xdr:from>
    <xdr:ext cx="534035" cy="2584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3965" y="6160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53340</xdr:rowOff>
    </xdr:from>
    <xdr:to>
      <xdr:col>36</xdr:col>
      <xdr:colOff>165100</xdr:colOff>
      <xdr:row>37</xdr:row>
      <xdr:rowOff>154940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171450</xdr:rowOff>
    </xdr:from>
    <xdr:ext cx="53403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4965" y="617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135890</xdr:rowOff>
    </xdr:from>
    <xdr:to>
      <xdr:col>54</xdr:col>
      <xdr:colOff>189865</xdr:colOff>
      <xdr:row>58</xdr:row>
      <xdr:rowOff>78740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94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82550</xdr:rowOff>
    </xdr:from>
    <xdr:ext cx="534670" cy="259080"/>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82550</xdr:rowOff>
    </xdr:from>
    <xdr:ext cx="598805" cy="259080"/>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2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127,822</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135890</xdr:rowOff>
    </xdr:from>
    <xdr:to>
      <xdr:col>55</xdr:col>
      <xdr:colOff>88900</xdr:colOff>
      <xdr:row>49</xdr:row>
      <xdr:rowOff>135890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161290</xdr:rowOff>
    </xdr:from>
    <xdr:to>
      <xdr:col>55</xdr:col>
      <xdr:colOff>0</xdr:colOff>
      <xdr:row>57</xdr:row>
      <xdr:rowOff>147955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91040"/>
          <a:ext cx="8382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124460</xdr:rowOff>
    </xdr:from>
    <xdr:ext cx="534670" cy="259080"/>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101600</xdr:rowOff>
    </xdr:from>
    <xdr:to>
      <xdr:col>55</xdr:col>
      <xdr:colOff>50800</xdr:colOff>
      <xdr:row>56</xdr:row>
      <xdr:rowOff>31750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78740</xdr:rowOff>
    </xdr:from>
    <xdr:to>
      <xdr:col>50</xdr:col>
      <xdr:colOff>114300</xdr:colOff>
      <xdr:row>57</xdr:row>
      <xdr:rowOff>147955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513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100330</xdr:rowOff>
    </xdr:from>
    <xdr:to>
      <xdr:col>50</xdr:col>
      <xdr:colOff>165100</xdr:colOff>
      <xdr:row>56</xdr:row>
      <xdr:rowOff>30480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46990</xdr:rowOff>
    </xdr:from>
    <xdr:ext cx="534035" cy="25908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1965" y="9305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59055</xdr:rowOff>
    </xdr:from>
    <xdr:to>
      <xdr:col>45</xdr:col>
      <xdr:colOff>177800</xdr:colOff>
      <xdr:row>57</xdr:row>
      <xdr:rowOff>78740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317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146685</xdr:rowOff>
    </xdr:from>
    <xdr:to>
      <xdr:col>46</xdr:col>
      <xdr:colOff>38100</xdr:colOff>
      <xdr:row>56</xdr:row>
      <xdr:rowOff>76835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93345</xdr:rowOff>
    </xdr:from>
    <xdr:ext cx="534035"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2965" y="9351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17780</xdr:rowOff>
    </xdr:from>
    <xdr:to>
      <xdr:col>41</xdr:col>
      <xdr:colOff>50800</xdr:colOff>
      <xdr:row>57</xdr:row>
      <xdr:rowOff>59055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1898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72390</xdr:rowOff>
    </xdr:from>
    <xdr:to>
      <xdr:col>41</xdr:col>
      <xdr:colOff>101600</xdr:colOff>
      <xdr:row>56</xdr:row>
      <xdr:rowOff>2540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19050</xdr:rowOff>
    </xdr:from>
    <xdr:ext cx="534035" cy="2584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3965" y="9277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114300</xdr:rowOff>
    </xdr:from>
    <xdr:to>
      <xdr:col>36</xdr:col>
      <xdr:colOff>165100</xdr:colOff>
      <xdr:row>56</xdr:row>
      <xdr:rowOff>44450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60960</xdr:rowOff>
    </xdr:from>
    <xdr:ext cx="53403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4965" y="9319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110490</xdr:rowOff>
    </xdr:from>
    <xdr:to>
      <xdr:col>55</xdr:col>
      <xdr:colOff>50800</xdr:colOff>
      <xdr:row>56</xdr:row>
      <xdr:rowOff>40640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88900</xdr:rowOff>
    </xdr:from>
    <xdr:ext cx="534670" cy="2584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18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97790</xdr:rowOff>
    </xdr:from>
    <xdr:to>
      <xdr:col>50</xdr:col>
      <xdr:colOff>165100</xdr:colOff>
      <xdr:row>58</xdr:row>
      <xdr:rowOff>27305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18415</xdr:rowOff>
    </xdr:from>
    <xdr:ext cx="534035" cy="2584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1965" y="9962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27940</xdr:rowOff>
    </xdr:from>
    <xdr:to>
      <xdr:col>46</xdr:col>
      <xdr:colOff>38100</xdr:colOff>
      <xdr:row>57</xdr:row>
      <xdr:rowOff>129540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120650</xdr:rowOff>
    </xdr:from>
    <xdr:ext cx="534035" cy="2584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2965" y="9893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8255</xdr:rowOff>
    </xdr:from>
    <xdr:to>
      <xdr:col>41</xdr:col>
      <xdr:colOff>101600</xdr:colOff>
      <xdr:row>57</xdr:row>
      <xdr:rowOff>109855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100965</xdr:rowOff>
    </xdr:from>
    <xdr:ext cx="534035" cy="2584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9873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138430</xdr:rowOff>
    </xdr:from>
    <xdr:to>
      <xdr:col>36</xdr:col>
      <xdr:colOff>165100</xdr:colOff>
      <xdr:row>56</xdr:row>
      <xdr:rowOff>68580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59690</xdr:rowOff>
    </xdr:from>
    <xdr:ext cx="53403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9660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45720</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67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163830</xdr:rowOff>
    </xdr:from>
    <xdr:ext cx="534670" cy="259080"/>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71,942</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45720</xdr:rowOff>
    </xdr:from>
    <xdr:to>
      <xdr:col>55</xdr:col>
      <xdr:colOff>88900</xdr:colOff>
      <xdr:row>71</xdr:row>
      <xdr:rowOff>45720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72390</xdr:rowOff>
    </xdr:from>
    <xdr:to>
      <xdr:col>55</xdr:col>
      <xdr:colOff>0</xdr:colOff>
      <xdr:row>78</xdr:row>
      <xdr:rowOff>80645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454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153035</xdr:rowOff>
    </xdr:from>
    <xdr:ext cx="534670" cy="259080"/>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130175</xdr:rowOff>
    </xdr:from>
    <xdr:to>
      <xdr:col>55</xdr:col>
      <xdr:colOff>50800</xdr:colOff>
      <xdr:row>78</xdr:row>
      <xdr:rowOff>60325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146050</xdr:rowOff>
    </xdr:from>
    <xdr:to>
      <xdr:col>50</xdr:col>
      <xdr:colOff>114300</xdr:colOff>
      <xdr:row>78</xdr:row>
      <xdr:rowOff>72390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477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76835</xdr:rowOff>
    </xdr:from>
    <xdr:to>
      <xdr:col>50</xdr:col>
      <xdr:colOff>165100</xdr:colOff>
      <xdr:row>78</xdr:row>
      <xdr:rowOff>6985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24130</xdr:rowOff>
    </xdr:from>
    <xdr:ext cx="534035" cy="259080"/>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1965" y="13054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146050</xdr:rowOff>
    </xdr:from>
    <xdr:to>
      <xdr:col>45</xdr:col>
      <xdr:colOff>177800</xdr:colOff>
      <xdr:row>78</xdr:row>
      <xdr:rowOff>64135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477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104775</xdr:rowOff>
    </xdr:from>
    <xdr:to>
      <xdr:col>46</xdr:col>
      <xdr:colOff>38100</xdr:colOff>
      <xdr:row>78</xdr:row>
      <xdr:rowOff>34925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26035</xdr:rowOff>
    </xdr:from>
    <xdr:ext cx="534035"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2965" y="13399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99060</xdr:rowOff>
    </xdr:from>
    <xdr:to>
      <xdr:col>41</xdr:col>
      <xdr:colOff>50800</xdr:colOff>
      <xdr:row>78</xdr:row>
      <xdr:rowOff>64135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12926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90170</xdr:rowOff>
    </xdr:from>
    <xdr:to>
      <xdr:col>41</xdr:col>
      <xdr:colOff>101600</xdr:colOff>
      <xdr:row>78</xdr:row>
      <xdr:rowOff>20320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36830</xdr:rowOff>
    </xdr:from>
    <xdr:ext cx="53403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3965" y="13067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78105</xdr:rowOff>
    </xdr:from>
    <xdr:to>
      <xdr:col>36</xdr:col>
      <xdr:colOff>165100</xdr:colOff>
      <xdr:row>78</xdr:row>
      <xdr:rowOff>8255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170815</xdr:rowOff>
    </xdr:from>
    <xdr:ext cx="534035" cy="2584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4965"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29845</xdr:rowOff>
    </xdr:from>
    <xdr:to>
      <xdr:col>55</xdr:col>
      <xdr:colOff>50800</xdr:colOff>
      <xdr:row>78</xdr:row>
      <xdr:rowOff>132080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8255</xdr:rowOff>
    </xdr:from>
    <xdr:ext cx="469900" cy="2584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81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21590</xdr:rowOff>
    </xdr:from>
    <xdr:to>
      <xdr:col>50</xdr:col>
      <xdr:colOff>165100</xdr:colOff>
      <xdr:row>78</xdr:row>
      <xdr:rowOff>123190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114300</xdr:rowOff>
    </xdr:from>
    <xdr:ext cx="4692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350" y="13487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95250</xdr:rowOff>
    </xdr:from>
    <xdr:to>
      <xdr:col>46</xdr:col>
      <xdr:colOff>38100</xdr:colOff>
      <xdr:row>78</xdr:row>
      <xdr:rowOff>25400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41910</xdr:rowOff>
    </xdr:from>
    <xdr:ext cx="534035" cy="2584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2965" y="13072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13335</xdr:rowOff>
    </xdr:from>
    <xdr:to>
      <xdr:col>41</xdr:col>
      <xdr:colOff>101600</xdr:colOff>
      <xdr:row>78</xdr:row>
      <xdr:rowOff>114935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106045</xdr:rowOff>
    </xdr:from>
    <xdr:ext cx="46926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350" y="13479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48260</xdr:rowOff>
    </xdr:from>
    <xdr:to>
      <xdr:col>36</xdr:col>
      <xdr:colOff>165100</xdr:colOff>
      <xdr:row>76</xdr:row>
      <xdr:rowOff>149860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166370</xdr:rowOff>
    </xdr:from>
    <xdr:ext cx="534035" cy="2584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4965" y="12853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101600</xdr:rowOff>
    </xdr:from>
    <xdr:to>
      <xdr:col>54</xdr:col>
      <xdr:colOff>189865</xdr:colOff>
      <xdr:row>99</xdr:row>
      <xdr:rowOff>13970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55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9900" cy="2584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13970</xdr:rowOff>
    </xdr:from>
    <xdr:to>
      <xdr:col>55</xdr:col>
      <xdr:colOff>88900</xdr:colOff>
      <xdr:row>99</xdr:row>
      <xdr:rowOff>13970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48260</xdr:rowOff>
    </xdr:from>
    <xdr:ext cx="598805" cy="259080"/>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103,486</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101600</xdr:rowOff>
    </xdr:from>
    <xdr:to>
      <xdr:col>55</xdr:col>
      <xdr:colOff>88900</xdr:colOff>
      <xdr:row>91</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88900</xdr:rowOff>
    </xdr:from>
    <xdr:to>
      <xdr:col>55</xdr:col>
      <xdr:colOff>0</xdr:colOff>
      <xdr:row>98</xdr:row>
      <xdr:rowOff>103505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548100"/>
          <a:ext cx="8382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150495</xdr:rowOff>
    </xdr:from>
    <xdr:ext cx="534670" cy="259080"/>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xdr:rowOff>
    </xdr:from>
    <xdr:to>
      <xdr:col>55</xdr:col>
      <xdr:colOff>50800</xdr:colOff>
      <xdr:row>97</xdr:row>
      <xdr:rowOff>102235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103505</xdr:rowOff>
    </xdr:from>
    <xdr:to>
      <xdr:col>50</xdr:col>
      <xdr:colOff>114300</xdr:colOff>
      <xdr:row>98</xdr:row>
      <xdr:rowOff>120650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056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34925</xdr:rowOff>
    </xdr:from>
    <xdr:to>
      <xdr:col>50</xdr:col>
      <xdr:colOff>165100</xdr:colOff>
      <xdr:row>97</xdr:row>
      <xdr:rowOff>136525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153035</xdr:rowOff>
    </xdr:from>
    <xdr:ext cx="53403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1965" y="1644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27940</xdr:rowOff>
    </xdr:from>
    <xdr:to>
      <xdr:col>45</xdr:col>
      <xdr:colOff>177800</xdr:colOff>
      <xdr:row>98</xdr:row>
      <xdr:rowOff>120650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3004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59690</xdr:rowOff>
    </xdr:from>
    <xdr:to>
      <xdr:col>46</xdr:col>
      <xdr:colOff>38100</xdr:colOff>
      <xdr:row>97</xdr:row>
      <xdr:rowOff>161290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6985</xdr:rowOff>
    </xdr:from>
    <xdr:ext cx="534035" cy="2584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2965" y="1646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1905</xdr:rowOff>
    </xdr:from>
    <xdr:to>
      <xdr:col>41</xdr:col>
      <xdr:colOff>50800</xdr:colOff>
      <xdr:row>98</xdr:row>
      <xdr:rowOff>27940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040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11430</xdr:rowOff>
    </xdr:from>
    <xdr:to>
      <xdr:col>41</xdr:col>
      <xdr:colOff>101600</xdr:colOff>
      <xdr:row>97</xdr:row>
      <xdr:rowOff>113030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129540</xdr:rowOff>
    </xdr:from>
    <xdr:ext cx="53403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3965" y="16417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49530</xdr:rowOff>
    </xdr:from>
    <xdr:to>
      <xdr:col>36</xdr:col>
      <xdr:colOff>165100</xdr:colOff>
      <xdr:row>97</xdr:row>
      <xdr:rowOff>151130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167640</xdr:rowOff>
    </xdr:from>
    <xdr:ext cx="534035" cy="2584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4965" y="16455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38100</xdr:rowOff>
    </xdr:from>
    <xdr:to>
      <xdr:col>55</xdr:col>
      <xdr:colOff>50800</xdr:colOff>
      <xdr:row>96</xdr:row>
      <xdr:rowOff>139700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60960</xdr:rowOff>
    </xdr:from>
    <xdr:ext cx="534670" cy="259080"/>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48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52705</xdr:rowOff>
    </xdr:from>
    <xdr:to>
      <xdr:col>50</xdr:col>
      <xdr:colOff>165100</xdr:colOff>
      <xdr:row>98</xdr:row>
      <xdr:rowOff>154940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98</xdr:row>
      <xdr:rowOff>145415</xdr:rowOff>
    </xdr:from>
    <xdr:ext cx="469265" cy="2584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350" y="16947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69215</xdr:rowOff>
    </xdr:from>
    <xdr:to>
      <xdr:col>46</xdr:col>
      <xdr:colOff>38100</xdr:colOff>
      <xdr:row>98</xdr:row>
      <xdr:rowOff>170815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161925</xdr:rowOff>
    </xdr:from>
    <xdr:ext cx="46926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350" y="16964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148590</xdr:rowOff>
    </xdr:from>
    <xdr:to>
      <xdr:col>41</xdr:col>
      <xdr:colOff>101600</xdr:colOff>
      <xdr:row>98</xdr:row>
      <xdr:rowOff>78740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69850</xdr:rowOff>
    </xdr:from>
    <xdr:ext cx="53403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122555</xdr:rowOff>
    </xdr:from>
    <xdr:to>
      <xdr:col>36</xdr:col>
      <xdr:colOff>165100</xdr:colOff>
      <xdr:row>98</xdr:row>
      <xdr:rowOff>52705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43815</xdr:rowOff>
    </xdr:from>
    <xdr:ext cx="534035" cy="2584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845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8285" cy="2584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84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37465</xdr:rowOff>
    </xdr:from>
    <xdr:to>
      <xdr:col>85</xdr:col>
      <xdr:colOff>126365</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84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155575</xdr:rowOff>
    </xdr:from>
    <xdr:ext cx="534670" cy="2584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20,784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37465</xdr:rowOff>
    </xdr:from>
    <xdr:to>
      <xdr:col>86</xdr:col>
      <xdr:colOff>25400</xdr:colOff>
      <xdr:row>31</xdr:row>
      <xdr:rowOff>37465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xdr:rowOff>
    </xdr:from>
    <xdr:to>
      <xdr:col>85</xdr:col>
      <xdr:colOff>127000</xdr:colOff>
      <xdr:row>38</xdr:row>
      <xdr:rowOff>22860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290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112395</xdr:rowOff>
    </xdr:from>
    <xdr:ext cx="378460" cy="2584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5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89535</xdr:rowOff>
    </xdr:from>
    <xdr:to>
      <xdr:col>85</xdr:col>
      <xdr:colOff>177800</xdr:colOff>
      <xdr:row>38</xdr:row>
      <xdr:rowOff>19685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38</xdr:row>
      <xdr:rowOff>13970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0842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72390</xdr:rowOff>
    </xdr:from>
    <xdr:to>
      <xdr:col>81</xdr:col>
      <xdr:colOff>101600</xdr:colOff>
      <xdr:row>38</xdr:row>
      <xdr:rowOff>2540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19050</xdr:rowOff>
    </xdr:from>
    <xdr:ext cx="469265" cy="2584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350" y="6191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64770</xdr:rowOff>
    </xdr:from>
    <xdr:to>
      <xdr:col>76</xdr:col>
      <xdr:colOff>114300</xdr:colOff>
      <xdr:row>37</xdr:row>
      <xdr:rowOff>154940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0842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153035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144145</xdr:rowOff>
    </xdr:from>
    <xdr:ext cx="469265" cy="2584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350" y="6487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154940</xdr:rowOff>
    </xdr:from>
    <xdr:to>
      <xdr:col>71</xdr:col>
      <xdr:colOff>177800</xdr:colOff>
      <xdr:row>38</xdr:row>
      <xdr:rowOff>24765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4985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32385</xdr:rowOff>
    </xdr:from>
    <xdr:ext cx="378460" cy="2584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70" y="6547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68580</xdr:rowOff>
    </xdr:from>
    <xdr:ext cx="37846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70" y="6240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67945</xdr:rowOff>
    </xdr:from>
    <xdr:ext cx="313690" cy="2584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5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134620</xdr:rowOff>
    </xdr:from>
    <xdr:to>
      <xdr:col>81</xdr:col>
      <xdr:colOff>101600</xdr:colOff>
      <xdr:row>38</xdr:row>
      <xdr:rowOff>64770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55880</xdr:rowOff>
    </xdr:from>
    <xdr:ext cx="37846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70" y="6570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13970</xdr:rowOff>
    </xdr:from>
    <xdr:to>
      <xdr:col>76</xdr:col>
      <xdr:colOff>165100</xdr:colOff>
      <xdr:row>37</xdr:row>
      <xdr:rowOff>115570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132080</xdr:rowOff>
    </xdr:from>
    <xdr:ext cx="469265" cy="2584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350" y="6132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103505</xdr:rowOff>
    </xdr:from>
    <xdr:to>
      <xdr:col>72</xdr:col>
      <xdr:colOff>38100</xdr:colOff>
      <xdr:row>38</xdr:row>
      <xdr:rowOff>33655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50165</xdr:rowOff>
    </xdr:from>
    <xdr:ext cx="37846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70" y="62223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145415</xdr:rowOff>
    </xdr:from>
    <xdr:to>
      <xdr:col>67</xdr:col>
      <xdr:colOff>101600</xdr:colOff>
      <xdr:row>38</xdr:row>
      <xdr:rowOff>75565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38</xdr:row>
      <xdr:rowOff>66675</xdr:rowOff>
    </xdr:from>
    <xdr:ext cx="313690" cy="2584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57455" y="65817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139700</xdr:rowOff>
    </xdr:from>
    <xdr:to>
      <xdr:col>85</xdr:col>
      <xdr:colOff>126365</xdr:colOff>
      <xdr:row>78</xdr:row>
      <xdr:rowOff>124460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75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128270</xdr:rowOff>
    </xdr:from>
    <xdr:ext cx="469900" cy="259080"/>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124460</xdr:rowOff>
    </xdr:from>
    <xdr:to>
      <xdr:col>86</xdr:col>
      <xdr:colOff>25400</xdr:colOff>
      <xdr:row>78</xdr:row>
      <xdr:rowOff>124460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86360</xdr:rowOff>
    </xdr:from>
    <xdr:ext cx="598805" cy="2584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102,518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139700</xdr:rowOff>
    </xdr:from>
    <xdr:to>
      <xdr:col>86</xdr:col>
      <xdr:colOff>25400</xdr:colOff>
      <xdr:row>69</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83820</xdr:rowOff>
    </xdr:from>
    <xdr:to>
      <xdr:col>85</xdr:col>
      <xdr:colOff>127000</xdr:colOff>
      <xdr:row>75</xdr:row>
      <xdr:rowOff>103505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9425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122555</xdr:rowOff>
    </xdr:from>
    <xdr:ext cx="534670" cy="2584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144145</xdr:rowOff>
    </xdr:from>
    <xdr:to>
      <xdr:col>85</xdr:col>
      <xdr:colOff>177800</xdr:colOff>
      <xdr:row>76</xdr:row>
      <xdr:rowOff>74930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103505</xdr:rowOff>
    </xdr:from>
    <xdr:to>
      <xdr:col>81</xdr:col>
      <xdr:colOff>50800</xdr:colOff>
      <xdr:row>75</xdr:row>
      <xdr:rowOff>126365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9622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156210</xdr:rowOff>
    </xdr:from>
    <xdr:to>
      <xdr:col>81</xdr:col>
      <xdr:colOff>101600</xdr:colOff>
      <xdr:row>76</xdr:row>
      <xdr:rowOff>86360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77470</xdr:rowOff>
    </xdr:from>
    <xdr:ext cx="534035" cy="2584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3965" y="1310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126365</xdr:rowOff>
    </xdr:from>
    <xdr:to>
      <xdr:col>76</xdr:col>
      <xdr:colOff>114300</xdr:colOff>
      <xdr:row>75</xdr:row>
      <xdr:rowOff>128270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985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163830</xdr:rowOff>
    </xdr:from>
    <xdr:to>
      <xdr:col>76</xdr:col>
      <xdr:colOff>165100</xdr:colOff>
      <xdr:row>76</xdr:row>
      <xdr:rowOff>93980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85090</xdr:rowOff>
    </xdr:from>
    <xdr:ext cx="53403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4965" y="13115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128270</xdr:rowOff>
    </xdr:from>
    <xdr:to>
      <xdr:col>71</xdr:col>
      <xdr:colOff>177800</xdr:colOff>
      <xdr:row>75</xdr:row>
      <xdr:rowOff>128905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987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142240</xdr:rowOff>
    </xdr:from>
    <xdr:to>
      <xdr:col>72</xdr:col>
      <xdr:colOff>38100</xdr:colOff>
      <xdr:row>76</xdr:row>
      <xdr:rowOff>72390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63500</xdr:rowOff>
    </xdr:from>
    <xdr:ext cx="534035" cy="2584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5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128905</xdr:rowOff>
    </xdr:from>
    <xdr:to>
      <xdr:col>67</xdr:col>
      <xdr:colOff>101600</xdr:colOff>
      <xdr:row>76</xdr:row>
      <xdr:rowOff>59055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50165</xdr:rowOff>
    </xdr:from>
    <xdr:ext cx="53403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6965" y="13080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75</xdr:row>
      <xdr:rowOff>33020</xdr:rowOff>
    </xdr:from>
    <xdr:to>
      <xdr:col>85</xdr:col>
      <xdr:colOff>177800</xdr:colOff>
      <xdr:row>75</xdr:row>
      <xdr:rowOff>134620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55880</xdr:rowOff>
    </xdr:from>
    <xdr:ext cx="534670" cy="259080"/>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74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52705</xdr:rowOff>
    </xdr:from>
    <xdr:to>
      <xdr:col>81</xdr:col>
      <xdr:colOff>101600</xdr:colOff>
      <xdr:row>75</xdr:row>
      <xdr:rowOff>154940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170815</xdr:rowOff>
    </xdr:from>
    <xdr:ext cx="534035" cy="2584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3965" y="12686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75565</xdr:rowOff>
    </xdr:from>
    <xdr:to>
      <xdr:col>76</xdr:col>
      <xdr:colOff>165100</xdr:colOff>
      <xdr:row>76</xdr:row>
      <xdr:rowOff>6350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22225</xdr:rowOff>
    </xdr:from>
    <xdr:ext cx="534035" cy="2584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4965" y="12709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77470</xdr:rowOff>
    </xdr:from>
    <xdr:to>
      <xdr:col>72</xdr:col>
      <xdr:colOff>38100</xdr:colOff>
      <xdr:row>76</xdr:row>
      <xdr:rowOff>7620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24130</xdr:rowOff>
    </xdr:from>
    <xdr:ext cx="53403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5965" y="1271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78105</xdr:rowOff>
    </xdr:from>
    <xdr:to>
      <xdr:col>67</xdr:col>
      <xdr:colOff>101600</xdr:colOff>
      <xdr:row>76</xdr:row>
      <xdr:rowOff>8255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24765</xdr:rowOff>
    </xdr:from>
    <xdr:ext cx="53403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6965" y="12712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149225</xdr:rowOff>
    </xdr:from>
    <xdr:to>
      <xdr:col>85</xdr:col>
      <xdr:colOff>126365</xdr:colOff>
      <xdr:row>99</xdr:row>
      <xdr:rowOff>40640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17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44450</xdr:rowOff>
    </xdr:from>
    <xdr:ext cx="378460" cy="259080"/>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8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95885</xdr:rowOff>
    </xdr:from>
    <xdr:ext cx="534670" cy="259080"/>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66,488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149225</xdr:rowOff>
    </xdr:from>
    <xdr:to>
      <xdr:col>86</xdr:col>
      <xdr:colOff>25400</xdr:colOff>
      <xdr:row>91</xdr:row>
      <xdr:rowOff>149225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66040</xdr:rowOff>
    </xdr:from>
    <xdr:to>
      <xdr:col>85</xdr:col>
      <xdr:colOff>127000</xdr:colOff>
      <xdr:row>98</xdr:row>
      <xdr:rowOff>100330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681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68580</xdr:rowOff>
    </xdr:from>
    <xdr:ext cx="534670" cy="259080"/>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45720</xdr:rowOff>
    </xdr:from>
    <xdr:to>
      <xdr:col>85</xdr:col>
      <xdr:colOff>177800</xdr:colOff>
      <xdr:row>97</xdr:row>
      <xdr:rowOff>147320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100330</xdr:rowOff>
    </xdr:from>
    <xdr:to>
      <xdr:col>81</xdr:col>
      <xdr:colOff>50800</xdr:colOff>
      <xdr:row>99</xdr:row>
      <xdr:rowOff>22860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0243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121920</xdr:rowOff>
    </xdr:from>
    <xdr:to>
      <xdr:col>81</xdr:col>
      <xdr:colOff>101600</xdr:colOff>
      <xdr:row>98</xdr:row>
      <xdr:rowOff>52070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68580</xdr:rowOff>
    </xdr:from>
    <xdr:ext cx="53403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3965" y="1652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149225</xdr:rowOff>
    </xdr:from>
    <xdr:to>
      <xdr:col>76</xdr:col>
      <xdr:colOff>114300</xdr:colOff>
      <xdr:row>99</xdr:row>
      <xdr:rowOff>22860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513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132080</xdr:rowOff>
    </xdr:from>
    <xdr:to>
      <xdr:col>76</xdr:col>
      <xdr:colOff>165100</xdr:colOff>
      <xdr:row>98</xdr:row>
      <xdr:rowOff>61595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78105</xdr:rowOff>
    </xdr:from>
    <xdr:ext cx="534035" cy="2584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4965" y="16537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120650</xdr:rowOff>
    </xdr:from>
    <xdr:to>
      <xdr:col>71</xdr:col>
      <xdr:colOff>177800</xdr:colOff>
      <xdr:row>98</xdr:row>
      <xdr:rowOff>149225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227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147320</xdr:rowOff>
    </xdr:from>
    <xdr:to>
      <xdr:col>72</xdr:col>
      <xdr:colOff>38100</xdr:colOff>
      <xdr:row>98</xdr:row>
      <xdr:rowOff>77470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93980</xdr:rowOff>
    </xdr:from>
    <xdr:ext cx="46926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350" y="16553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111125</xdr:rowOff>
    </xdr:from>
    <xdr:ext cx="469265" cy="2584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350" y="1657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15240</xdr:rowOff>
    </xdr:from>
    <xdr:to>
      <xdr:col>85</xdr:col>
      <xdr:colOff>177800</xdr:colOff>
      <xdr:row>98</xdr:row>
      <xdr:rowOff>116840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165100</xdr:rowOff>
    </xdr:from>
    <xdr:ext cx="469900" cy="259080"/>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9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49530</xdr:rowOff>
    </xdr:from>
    <xdr:to>
      <xdr:col>81</xdr:col>
      <xdr:colOff>101600</xdr:colOff>
      <xdr:row>98</xdr:row>
      <xdr:rowOff>151130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142240</xdr:rowOff>
    </xdr:from>
    <xdr:ext cx="46926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350" y="16944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143510</xdr:rowOff>
    </xdr:from>
    <xdr:to>
      <xdr:col>76</xdr:col>
      <xdr:colOff>165100</xdr:colOff>
      <xdr:row>99</xdr:row>
      <xdr:rowOff>73660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64770</xdr:rowOff>
    </xdr:from>
    <xdr:ext cx="469265" cy="2584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350" y="17038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98425</xdr:rowOff>
    </xdr:from>
    <xdr:to>
      <xdr:col>72</xdr:col>
      <xdr:colOff>38100</xdr:colOff>
      <xdr:row>99</xdr:row>
      <xdr:rowOff>29210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19685</xdr:rowOff>
    </xdr:from>
    <xdr:ext cx="469265" cy="2584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350" y="16993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69215</xdr:rowOff>
    </xdr:from>
    <xdr:to>
      <xdr:col>67</xdr:col>
      <xdr:colOff>101600</xdr:colOff>
      <xdr:row>98</xdr:row>
      <xdr:rowOff>170815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161925</xdr:rowOff>
    </xdr:from>
    <xdr:ext cx="46926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350" y="16964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725" cy="2584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725"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725" cy="2584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149860</xdr:rowOff>
    </xdr:from>
    <xdr:to>
      <xdr:col>116</xdr:col>
      <xdr:colOff>62865</xdr:colOff>
      <xdr:row>39</xdr:row>
      <xdr:rowOff>99060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36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96520</xdr:rowOff>
    </xdr:from>
    <xdr:ext cx="469900" cy="259080"/>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149860</xdr:rowOff>
    </xdr:from>
    <xdr:to>
      <xdr:col>116</xdr:col>
      <xdr:colOff>152400</xdr:colOff>
      <xdr:row>30</xdr:row>
      <xdr:rowOff>149860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73025</xdr:rowOff>
    </xdr:from>
    <xdr:to>
      <xdr:col>116</xdr:col>
      <xdr:colOff>63500</xdr:colOff>
      <xdr:row>38</xdr:row>
      <xdr:rowOff>40640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41667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163830</xdr:rowOff>
    </xdr:from>
    <xdr:ext cx="469900" cy="259080"/>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60325</xdr:rowOff>
    </xdr:from>
    <xdr:to>
      <xdr:col>111</xdr:col>
      <xdr:colOff>177800</xdr:colOff>
      <xdr:row>37</xdr:row>
      <xdr:rowOff>73025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23252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64770</xdr:rowOff>
    </xdr:from>
    <xdr:to>
      <xdr:col>112</xdr:col>
      <xdr:colOff>38100</xdr:colOff>
      <xdr:row>38</xdr:row>
      <xdr:rowOff>166370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157480</xdr:rowOff>
    </xdr:from>
    <xdr:ext cx="378460" cy="2584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70" y="6672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60325</xdr:rowOff>
    </xdr:from>
    <xdr:to>
      <xdr:col>107</xdr:col>
      <xdr:colOff>50800</xdr:colOff>
      <xdr:row>36</xdr:row>
      <xdr:rowOff>78105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2325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161290</xdr:rowOff>
    </xdr:from>
    <xdr:ext cx="37846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78105</xdr:rowOff>
    </xdr:from>
    <xdr:to>
      <xdr:col>102</xdr:col>
      <xdr:colOff>114300</xdr:colOff>
      <xdr:row>36</xdr:row>
      <xdr:rowOff>95250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2503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73660</xdr:rowOff>
    </xdr:from>
    <xdr:to>
      <xdr:col>102</xdr:col>
      <xdr:colOff>165100</xdr:colOff>
      <xdr:row>39</xdr:row>
      <xdr:rowOff>3810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166370</xdr:rowOff>
    </xdr:from>
    <xdr:ext cx="378460" cy="2584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70" y="6681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95250</xdr:rowOff>
    </xdr:from>
    <xdr:to>
      <xdr:col>98</xdr:col>
      <xdr:colOff>38100</xdr:colOff>
      <xdr:row>39</xdr:row>
      <xdr:rowOff>25400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16510</xdr:rowOff>
    </xdr:from>
    <xdr:ext cx="37846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70" y="6703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160655</xdr:rowOff>
    </xdr:from>
    <xdr:to>
      <xdr:col>116</xdr:col>
      <xdr:colOff>114300</xdr:colOff>
      <xdr:row>38</xdr:row>
      <xdr:rowOff>90805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12065</xdr:rowOff>
    </xdr:from>
    <xdr:ext cx="469900" cy="259080"/>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55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22225</xdr:rowOff>
    </xdr:from>
    <xdr:to>
      <xdr:col>112</xdr:col>
      <xdr:colOff>38100</xdr:colOff>
      <xdr:row>37</xdr:row>
      <xdr:rowOff>123825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140335</xdr:rowOff>
    </xdr:from>
    <xdr:ext cx="46926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350" y="6141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9525</xdr:rowOff>
    </xdr:from>
    <xdr:to>
      <xdr:col>107</xdr:col>
      <xdr:colOff>101600</xdr:colOff>
      <xdr:row>36</xdr:row>
      <xdr:rowOff>111125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127635</xdr:rowOff>
    </xdr:from>
    <xdr:ext cx="46926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350" y="5956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27305</xdr:rowOff>
    </xdr:from>
    <xdr:to>
      <xdr:col>102</xdr:col>
      <xdr:colOff>165100</xdr:colOff>
      <xdr:row>36</xdr:row>
      <xdr:rowOff>128905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145415</xdr:rowOff>
    </xdr:from>
    <xdr:ext cx="469265" cy="2584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350" y="5974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44450</xdr:rowOff>
    </xdr:from>
    <xdr:to>
      <xdr:col>98</xdr:col>
      <xdr:colOff>38100</xdr:colOff>
      <xdr:row>36</xdr:row>
      <xdr:rowOff>146050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162560</xdr:rowOff>
    </xdr:from>
    <xdr:ext cx="46926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350" y="5991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48895</xdr:rowOff>
    </xdr:from>
    <xdr:to>
      <xdr:col>116</xdr:col>
      <xdr:colOff>62865</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39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167005</xdr:rowOff>
    </xdr:from>
    <xdr:ext cx="534670" cy="2584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40,376</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48895</xdr:rowOff>
    </xdr:from>
    <xdr:to>
      <xdr:col>116</xdr:col>
      <xdr:colOff>152400</xdr:colOff>
      <xdr:row>50</xdr:row>
      <xdr:rowOff>48895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41275</xdr:rowOff>
    </xdr:from>
    <xdr:to>
      <xdr:col>116</xdr:col>
      <xdr:colOff>63500</xdr:colOff>
      <xdr:row>59</xdr:row>
      <xdr:rowOff>41910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568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82550</xdr:rowOff>
    </xdr:from>
    <xdr:ext cx="469900" cy="259080"/>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5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59690</xdr:rowOff>
    </xdr:from>
    <xdr:to>
      <xdr:col>116</xdr:col>
      <xdr:colOff>114300</xdr:colOff>
      <xdr:row>58</xdr:row>
      <xdr:rowOff>161290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41910</xdr:rowOff>
    </xdr:from>
    <xdr:to>
      <xdr:col>111</xdr:col>
      <xdr:colOff>177800</xdr:colOff>
      <xdr:row>59</xdr:row>
      <xdr:rowOff>41910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72390</xdr:rowOff>
    </xdr:from>
    <xdr:to>
      <xdr:col>112</xdr:col>
      <xdr:colOff>38100</xdr:colOff>
      <xdr:row>59</xdr:row>
      <xdr:rowOff>2540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19050</xdr:rowOff>
    </xdr:from>
    <xdr:ext cx="469265" cy="2584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350" y="9791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41910</xdr:rowOff>
    </xdr:from>
    <xdr:to>
      <xdr:col>107</xdr:col>
      <xdr:colOff>50800</xdr:colOff>
      <xdr:row>59</xdr:row>
      <xdr:rowOff>42545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57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72390</xdr:rowOff>
    </xdr:from>
    <xdr:to>
      <xdr:col>107</xdr:col>
      <xdr:colOff>101600</xdr:colOff>
      <xdr:row>59</xdr:row>
      <xdr:rowOff>2540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19050</xdr:rowOff>
    </xdr:from>
    <xdr:ext cx="469265" cy="2584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350" y="9791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41910</xdr:rowOff>
    </xdr:from>
    <xdr:to>
      <xdr:col>102</xdr:col>
      <xdr:colOff>114300</xdr:colOff>
      <xdr:row>59</xdr:row>
      <xdr:rowOff>42545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7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75565</xdr:rowOff>
    </xdr:from>
    <xdr:to>
      <xdr:col>102</xdr:col>
      <xdr:colOff>165100</xdr:colOff>
      <xdr:row>59</xdr:row>
      <xdr:rowOff>6350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22225</xdr:rowOff>
    </xdr:from>
    <xdr:ext cx="469265" cy="2584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350" y="9794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54610</xdr:rowOff>
    </xdr:from>
    <xdr:to>
      <xdr:col>98</xdr:col>
      <xdr:colOff>38100</xdr:colOff>
      <xdr:row>58</xdr:row>
      <xdr:rowOff>156210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1270</xdr:rowOff>
    </xdr:from>
    <xdr:ext cx="46926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350" y="9773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161925</xdr:rowOff>
    </xdr:from>
    <xdr:to>
      <xdr:col>116</xdr:col>
      <xdr:colOff>114300</xdr:colOff>
      <xdr:row>59</xdr:row>
      <xdr:rowOff>92075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76835</xdr:rowOff>
    </xdr:from>
    <xdr:ext cx="313690" cy="2584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09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162560</xdr:rowOff>
    </xdr:from>
    <xdr:to>
      <xdr:col>112</xdr:col>
      <xdr:colOff>38100</xdr:colOff>
      <xdr:row>59</xdr:row>
      <xdr:rowOff>92710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83820</xdr:rowOff>
    </xdr:from>
    <xdr:ext cx="31369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162560</xdr:rowOff>
    </xdr:from>
    <xdr:to>
      <xdr:col>107</xdr:col>
      <xdr:colOff>101600</xdr:colOff>
      <xdr:row>59</xdr:row>
      <xdr:rowOff>92710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83820</xdr:rowOff>
    </xdr:from>
    <xdr:ext cx="31369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163195</xdr:rowOff>
    </xdr:from>
    <xdr:to>
      <xdr:col>102</xdr:col>
      <xdr:colOff>165100</xdr:colOff>
      <xdr:row>59</xdr:row>
      <xdr:rowOff>93345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84455</xdr:rowOff>
    </xdr:from>
    <xdr:ext cx="31369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455" y="10200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162560</xdr:rowOff>
    </xdr:from>
    <xdr:to>
      <xdr:col>98</xdr:col>
      <xdr:colOff>38100</xdr:colOff>
      <xdr:row>59</xdr:row>
      <xdr:rowOff>92710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83820</xdr:rowOff>
    </xdr:from>
    <xdr:ext cx="31369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163195</xdr:rowOff>
    </xdr:from>
    <xdr:to>
      <xdr:col>116</xdr:col>
      <xdr:colOff>62865</xdr:colOff>
      <xdr:row>79</xdr:row>
      <xdr:rowOff>100330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245"/>
          <a:ext cx="1270" cy="1651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104140</xdr:rowOff>
    </xdr:from>
    <xdr:ext cx="534670" cy="259080"/>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100330</xdr:rowOff>
    </xdr:from>
    <xdr:to>
      <xdr:col>116</xdr:col>
      <xdr:colOff>152400</xdr:colOff>
      <xdr:row>79</xdr:row>
      <xdr:rowOff>100330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109855</xdr:rowOff>
    </xdr:from>
    <xdr:ext cx="534670" cy="2584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61,876</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163195</xdr:rowOff>
    </xdr:from>
    <xdr:to>
      <xdr:col>116</xdr:col>
      <xdr:colOff>152400</xdr:colOff>
      <xdr:row>69</xdr:row>
      <xdr:rowOff>163195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30480</xdr:rowOff>
    </xdr:from>
    <xdr:to>
      <xdr:col>116</xdr:col>
      <xdr:colOff>63500</xdr:colOff>
      <xdr:row>75</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8923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93345</xdr:rowOff>
    </xdr:from>
    <xdr:ext cx="534670" cy="259080"/>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2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114935</xdr:rowOff>
    </xdr:from>
    <xdr:to>
      <xdr:col>116</xdr:col>
      <xdr:colOff>114300</xdr:colOff>
      <xdr:row>76</xdr:row>
      <xdr:rowOff>45085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82550</xdr:rowOff>
    </xdr:from>
    <xdr:to>
      <xdr:col>111</xdr:col>
      <xdr:colOff>177800</xdr:colOff>
      <xdr:row>75</xdr:row>
      <xdr:rowOff>140335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413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34290</xdr:rowOff>
    </xdr:from>
    <xdr:to>
      <xdr:col>112</xdr:col>
      <xdr:colOff>38100</xdr:colOff>
      <xdr:row>75</xdr:row>
      <xdr:rowOff>135890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127000</xdr:rowOff>
    </xdr:from>
    <xdr:ext cx="534035"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5965" y="1298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140335</xdr:rowOff>
    </xdr:from>
    <xdr:to>
      <xdr:col>107</xdr:col>
      <xdr:colOff>50800</xdr:colOff>
      <xdr:row>76</xdr:row>
      <xdr:rowOff>16510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990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167640</xdr:rowOff>
    </xdr:from>
    <xdr:to>
      <xdr:col>107</xdr:col>
      <xdr:colOff>101600</xdr:colOff>
      <xdr:row>75</xdr:row>
      <xdr:rowOff>97790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114300</xdr:rowOff>
    </xdr:from>
    <xdr:ext cx="534035"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6965" y="12630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16510</xdr:rowOff>
    </xdr:from>
    <xdr:to>
      <xdr:col>102</xdr:col>
      <xdr:colOff>114300</xdr:colOff>
      <xdr:row>76</xdr:row>
      <xdr:rowOff>75565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4671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140970</xdr:rowOff>
    </xdr:from>
    <xdr:to>
      <xdr:col>102</xdr:col>
      <xdr:colOff>165100</xdr:colOff>
      <xdr:row>75</xdr:row>
      <xdr:rowOff>71120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87630</xdr:rowOff>
    </xdr:from>
    <xdr:ext cx="534035"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7965" y="12603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127635</xdr:rowOff>
    </xdr:from>
    <xdr:to>
      <xdr:col>98</xdr:col>
      <xdr:colOff>38100</xdr:colOff>
      <xdr:row>75</xdr:row>
      <xdr:rowOff>57785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74930</xdr:rowOff>
    </xdr:from>
    <xdr:ext cx="534035" cy="2584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8965" y="12590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151130</xdr:rowOff>
    </xdr:from>
    <xdr:to>
      <xdr:col>116</xdr:col>
      <xdr:colOff>114300</xdr:colOff>
      <xdr:row>75</xdr:row>
      <xdr:rowOff>81280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2540</xdr:rowOff>
    </xdr:from>
    <xdr:ext cx="534670" cy="259080"/>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8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31750</xdr:rowOff>
    </xdr:from>
    <xdr:to>
      <xdr:col>112</xdr:col>
      <xdr:colOff>38100</xdr:colOff>
      <xdr:row>75</xdr:row>
      <xdr:rowOff>133350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149860</xdr:rowOff>
    </xdr:from>
    <xdr:ext cx="53403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5965" y="1266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89535</xdr:rowOff>
    </xdr:from>
    <xdr:to>
      <xdr:col>107</xdr:col>
      <xdr:colOff>101600</xdr:colOff>
      <xdr:row>76</xdr:row>
      <xdr:rowOff>19685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10795</xdr:rowOff>
    </xdr:from>
    <xdr:ext cx="534035" cy="2584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6965" y="13040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137160</xdr:rowOff>
    </xdr:from>
    <xdr:to>
      <xdr:col>102</xdr:col>
      <xdr:colOff>165100</xdr:colOff>
      <xdr:row>76</xdr:row>
      <xdr:rowOff>67310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58420</xdr:rowOff>
    </xdr:from>
    <xdr:ext cx="53403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7965" y="13088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24765</xdr:rowOff>
    </xdr:from>
    <xdr:to>
      <xdr:col>98</xdr:col>
      <xdr:colOff>38100</xdr:colOff>
      <xdr:row>76</xdr:row>
      <xdr:rowOff>126365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117475</xdr:rowOff>
    </xdr:from>
    <xdr:ext cx="53403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8965" y="13147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件費や補助費等の住民一人当たりのコストが類似団体と比較して高くなっている。人件費が高くなっている要因は、本市が重点的に子供に関する施策を進めてきたことから民生部門や教育部門の施設・職員数が多くなっていることや、区画整理事業や地籍調査事業を推進していることから、土木部門において職員数が多くなっているためである。補助費等については、下水道事業に公営企業法を適用しているため繰出金の性質を補助費等に分類していることによ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については、中学校建設事業や小学校施設整備事業等を行ったことなどから、類似団体と比較して高い水準となっている。今後、ファシリティマネジメントの推進により、公共施設等の計画的な予防保全によりライフサイクルコストの最小化を図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64,027
63,157
86.42
34,585,477
33,325,151
1,138,783
14,865,330
23,867,021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56.2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99695</xdr:rowOff>
    </xdr:from>
    <xdr:to>
      <xdr:col>24</xdr:col>
      <xdr:colOff>62865</xdr:colOff>
      <xdr:row>37</xdr:row>
      <xdr:rowOff>146050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31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149860</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146050</xdr:rowOff>
    </xdr:from>
    <xdr:to>
      <xdr:col>24</xdr:col>
      <xdr:colOff>152400</xdr:colOff>
      <xdr:row>37</xdr:row>
      <xdr:rowOff>146050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46355</xdr:rowOff>
    </xdr:from>
    <xdr:ext cx="469900" cy="25908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5,088</a:t>
          </a:r>
          <a:endParaRPr kumimoji="1" lang="ja-JP" altLang="en-US" sz="1000" b="1">
            <a:latin typeface="ＭＳ Ｐゴシック"/>
          </a:endParaRPr>
        </a:p>
      </xdr:txBody>
    </xdr:sp>
    <xdr:clientData/>
  </xdr:oneCellAnchor>
  <xdr:twoCellAnchor>
    <xdr:from>
      <xdr:col>23</xdr:col>
      <xdr:colOff>165100</xdr:colOff>
      <xdr:row>30</xdr:row>
      <xdr:rowOff>99695</xdr:rowOff>
    </xdr:from>
    <xdr:to>
      <xdr:col>24</xdr:col>
      <xdr:colOff>152400</xdr:colOff>
      <xdr:row>30</xdr:row>
      <xdr:rowOff>99695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8255</xdr:rowOff>
    </xdr:from>
    <xdr:to>
      <xdr:col>24</xdr:col>
      <xdr:colOff>63500</xdr:colOff>
      <xdr:row>34</xdr:row>
      <xdr:rowOff>57150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3755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15240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65405</xdr:rowOff>
    </xdr:from>
    <xdr:to>
      <xdr:col>19</xdr:col>
      <xdr:colOff>177800</xdr:colOff>
      <xdr:row>34</xdr:row>
      <xdr:rowOff>8255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2325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27940</xdr:rowOff>
    </xdr:from>
    <xdr:to>
      <xdr:col>20</xdr:col>
      <xdr:colOff>38100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120650</xdr:rowOff>
    </xdr:from>
    <xdr:ext cx="469265" cy="2584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121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65405</xdr:rowOff>
    </xdr:from>
    <xdr:to>
      <xdr:col>15</xdr:col>
      <xdr:colOff>50800</xdr:colOff>
      <xdr:row>33</xdr:row>
      <xdr:rowOff>125095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2325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93980</xdr:rowOff>
    </xdr:from>
    <xdr:ext cx="469265"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094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81280</xdr:rowOff>
    </xdr:from>
    <xdr:to>
      <xdr:col>10</xdr:col>
      <xdr:colOff>114300</xdr:colOff>
      <xdr:row>33</xdr:row>
      <xdr:rowOff>125095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391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166370</xdr:rowOff>
    </xdr:from>
    <xdr:to>
      <xdr:col>10</xdr:col>
      <xdr:colOff>165100</xdr:colOff>
      <xdr:row>35</xdr:row>
      <xdr:rowOff>96520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87630</xdr:rowOff>
    </xdr:from>
    <xdr:ext cx="469265"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088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78740</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6079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6350</xdr:rowOff>
    </xdr:from>
    <xdr:to>
      <xdr:col>24</xdr:col>
      <xdr:colOff>114300</xdr:colOff>
      <xdr:row>34</xdr:row>
      <xdr:rowOff>107950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29210</xdr:rowOff>
    </xdr:from>
    <xdr:ext cx="469900" cy="2584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7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128905</xdr:rowOff>
    </xdr:from>
    <xdr:to>
      <xdr:col>20</xdr:col>
      <xdr:colOff>38100</xdr:colOff>
      <xdr:row>34</xdr:row>
      <xdr:rowOff>59055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75565</xdr:rowOff>
    </xdr:from>
    <xdr:ext cx="469265" cy="2584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561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14605</xdr:rowOff>
    </xdr:from>
    <xdr:to>
      <xdr:col>15</xdr:col>
      <xdr:colOff>101600</xdr:colOff>
      <xdr:row>33</xdr:row>
      <xdr:rowOff>116205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132715</xdr:rowOff>
    </xdr:from>
    <xdr:ext cx="46926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447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74930</xdr:rowOff>
    </xdr:from>
    <xdr:to>
      <xdr:col>10</xdr:col>
      <xdr:colOff>165100</xdr:colOff>
      <xdr:row>34</xdr:row>
      <xdr:rowOff>4445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2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20955</xdr:rowOff>
    </xdr:from>
    <xdr:ext cx="469265"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507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30480</xdr:rowOff>
    </xdr:from>
    <xdr:to>
      <xdr:col>6</xdr:col>
      <xdr:colOff>38100</xdr:colOff>
      <xdr:row>33</xdr:row>
      <xdr:rowOff>132080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148590</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463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30480</xdr:rowOff>
    </xdr:from>
    <xdr:to>
      <xdr:col>24</xdr:col>
      <xdr:colOff>62865</xdr:colOff>
      <xdr:row>55</xdr:row>
      <xdr:rowOff>138430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430"/>
          <a:ext cx="1270" cy="793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142240</xdr:rowOff>
    </xdr:from>
    <xdr:ext cx="598805" cy="259080"/>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1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127,628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138430</xdr:rowOff>
    </xdr:from>
    <xdr:to>
      <xdr:col>24</xdr:col>
      <xdr:colOff>152400</xdr:colOff>
      <xdr:row>55</xdr:row>
      <xdr:rowOff>138430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148590</xdr:rowOff>
    </xdr:from>
    <xdr:ext cx="598805" cy="25908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231,811</a:t>
          </a:r>
          <a:endParaRPr kumimoji="1" lang="ja-JP" altLang="en-US" sz="1000" b="1">
            <a:latin typeface="ＭＳ Ｐゴシック"/>
          </a:endParaRPr>
        </a:p>
      </xdr:txBody>
    </xdr:sp>
    <xdr:clientData/>
  </xdr:oneCellAnchor>
  <xdr:twoCellAnchor>
    <xdr:from>
      <xdr:col>23</xdr:col>
      <xdr:colOff>165100</xdr:colOff>
      <xdr:row>51</xdr:row>
      <xdr:rowOff>30480</xdr:rowOff>
    </xdr:from>
    <xdr:to>
      <xdr:col>24</xdr:col>
      <xdr:colOff>152400</xdr:colOff>
      <xdr:row>51</xdr:row>
      <xdr:rowOff>30480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12065</xdr:rowOff>
    </xdr:from>
    <xdr:to>
      <xdr:col>24</xdr:col>
      <xdr:colOff>63500</xdr:colOff>
      <xdr:row>59</xdr:row>
      <xdr:rowOff>92075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41815"/>
          <a:ext cx="838200" cy="765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60325</xdr:rowOff>
    </xdr:from>
    <xdr:ext cx="598805" cy="259080"/>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7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37465</xdr:rowOff>
    </xdr:from>
    <xdr:to>
      <xdr:col>24</xdr:col>
      <xdr:colOff>114300</xdr:colOff>
      <xdr:row>54</xdr:row>
      <xdr:rowOff>139065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92075</xdr:rowOff>
    </xdr:from>
    <xdr:to>
      <xdr:col>19</xdr:col>
      <xdr:colOff>177800</xdr:colOff>
      <xdr:row>59</xdr:row>
      <xdr:rowOff>120650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2076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105410</xdr:rowOff>
    </xdr:from>
    <xdr:ext cx="534035" cy="25908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29965" y="9878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99060</xdr:rowOff>
    </xdr:from>
    <xdr:to>
      <xdr:col>15</xdr:col>
      <xdr:colOff>50800</xdr:colOff>
      <xdr:row>59</xdr:row>
      <xdr:rowOff>120650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2146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18415</xdr:rowOff>
    </xdr:from>
    <xdr:to>
      <xdr:col>15</xdr:col>
      <xdr:colOff>101600</xdr:colOff>
      <xdr:row>59</xdr:row>
      <xdr:rowOff>120650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3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136525</xdr:rowOff>
    </xdr:from>
    <xdr:ext cx="534035" cy="2584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0965" y="9909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96520</xdr:rowOff>
    </xdr:from>
    <xdr:to>
      <xdr:col>10</xdr:col>
      <xdr:colOff>114300</xdr:colOff>
      <xdr:row>59</xdr:row>
      <xdr:rowOff>99060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212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3810</xdr:rowOff>
    </xdr:from>
    <xdr:to>
      <xdr:col>10</xdr:col>
      <xdr:colOff>165100</xdr:colOff>
      <xdr:row>59</xdr:row>
      <xdr:rowOff>105410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121920</xdr:rowOff>
    </xdr:from>
    <xdr:ext cx="534035"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1965" y="9894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59</xdr:row>
      <xdr:rowOff>11430</xdr:rowOff>
    </xdr:from>
    <xdr:to>
      <xdr:col>6</xdr:col>
      <xdr:colOff>38100</xdr:colOff>
      <xdr:row>59</xdr:row>
      <xdr:rowOff>113030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129540</xdr:rowOff>
    </xdr:from>
    <xdr:ext cx="53403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2965" y="9902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132715</xdr:rowOff>
    </xdr:from>
    <xdr:to>
      <xdr:col>24</xdr:col>
      <xdr:colOff>114300</xdr:colOff>
      <xdr:row>55</xdr:row>
      <xdr:rowOff>63500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91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47625</xdr:rowOff>
    </xdr:from>
    <xdr:ext cx="598805" cy="25908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05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144,212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41275</xdr:rowOff>
    </xdr:from>
    <xdr:to>
      <xdr:col>20</xdr:col>
      <xdr:colOff>38100</xdr:colOff>
      <xdr:row>59</xdr:row>
      <xdr:rowOff>143510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133985</xdr:rowOff>
    </xdr:from>
    <xdr:ext cx="534035" cy="2584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29965" y="10249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69850</xdr:rowOff>
    </xdr:from>
    <xdr:to>
      <xdr:col>15</xdr:col>
      <xdr:colOff>101600</xdr:colOff>
      <xdr:row>60</xdr:row>
      <xdr:rowOff>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162560</xdr:rowOff>
    </xdr:from>
    <xdr:ext cx="53403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0965" y="10278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48260</xdr:rowOff>
    </xdr:from>
    <xdr:to>
      <xdr:col>10</xdr:col>
      <xdr:colOff>165100</xdr:colOff>
      <xdr:row>59</xdr:row>
      <xdr:rowOff>149860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140970</xdr:rowOff>
    </xdr:from>
    <xdr:ext cx="53403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1965" y="10256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45720</xdr:rowOff>
    </xdr:from>
    <xdr:to>
      <xdr:col>6</xdr:col>
      <xdr:colOff>38100</xdr:colOff>
      <xdr:row>59</xdr:row>
      <xdr:rowOff>147320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138430</xdr:rowOff>
    </xdr:from>
    <xdr:ext cx="53403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2965" y="10253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113665</xdr:rowOff>
    </xdr:from>
    <xdr:to>
      <xdr:col>24</xdr:col>
      <xdr:colOff>62865</xdr:colOff>
      <xdr:row>78</xdr:row>
      <xdr:rowOff>66040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6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69850</xdr:rowOff>
    </xdr:from>
    <xdr:ext cx="598805" cy="259080"/>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108,764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60325</xdr:rowOff>
    </xdr:from>
    <xdr:ext cx="598805" cy="25908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230,391</a:t>
          </a:r>
          <a:endParaRPr kumimoji="1" lang="ja-JP" altLang="en-US" sz="1000" b="1">
            <a:latin typeface="ＭＳ Ｐゴシック"/>
          </a:endParaRPr>
        </a:p>
      </xdr:txBody>
    </xdr:sp>
    <xdr:clientData/>
  </xdr:oneCellAnchor>
  <xdr:twoCellAnchor>
    <xdr:from>
      <xdr:col>23</xdr:col>
      <xdr:colOff>165100</xdr:colOff>
      <xdr:row>70</xdr:row>
      <xdr:rowOff>113665</xdr:rowOff>
    </xdr:from>
    <xdr:to>
      <xdr:col>24</xdr:col>
      <xdr:colOff>152400</xdr:colOff>
      <xdr:row>70</xdr:row>
      <xdr:rowOff>113665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109855</xdr:rowOff>
    </xdr:from>
    <xdr:to>
      <xdr:col>24</xdr:col>
      <xdr:colOff>63500</xdr:colOff>
      <xdr:row>75</xdr:row>
      <xdr:rowOff>24765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9715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116205</xdr:rowOff>
    </xdr:from>
    <xdr:ext cx="598805" cy="259080"/>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03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137795</xdr:rowOff>
    </xdr:from>
    <xdr:to>
      <xdr:col>24</xdr:col>
      <xdr:colOff>114300</xdr:colOff>
      <xdr:row>75</xdr:row>
      <xdr:rowOff>67945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24765</xdr:rowOff>
    </xdr:from>
    <xdr:to>
      <xdr:col>19</xdr:col>
      <xdr:colOff>177800</xdr:colOff>
      <xdr:row>75</xdr:row>
      <xdr:rowOff>88900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8351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47625</xdr:rowOff>
    </xdr:from>
    <xdr:to>
      <xdr:col>20</xdr:col>
      <xdr:colOff>38100</xdr:colOff>
      <xdr:row>75</xdr:row>
      <xdr:rowOff>149225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140335</xdr:rowOff>
    </xdr:from>
    <xdr:ext cx="59817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2999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88900</xdr:rowOff>
    </xdr:from>
    <xdr:to>
      <xdr:col>15</xdr:col>
      <xdr:colOff>50800</xdr:colOff>
      <xdr:row>75</xdr:row>
      <xdr:rowOff>93980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47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110490</xdr:rowOff>
    </xdr:from>
    <xdr:to>
      <xdr:col>15</xdr:col>
      <xdr:colOff>101600</xdr:colOff>
      <xdr:row>76</xdr:row>
      <xdr:rowOff>40640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31750</xdr:rowOff>
    </xdr:from>
    <xdr:ext cx="59817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3061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93980</xdr:rowOff>
    </xdr:from>
    <xdr:to>
      <xdr:col>10</xdr:col>
      <xdr:colOff>114300</xdr:colOff>
      <xdr:row>75</xdr:row>
      <xdr:rowOff>120650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527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114935</xdr:rowOff>
    </xdr:from>
    <xdr:to>
      <xdr:col>10</xdr:col>
      <xdr:colOff>165100</xdr:colOff>
      <xdr:row>76</xdr:row>
      <xdr:rowOff>45085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36195</xdr:rowOff>
    </xdr:from>
    <xdr:ext cx="59817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3066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149225</xdr:rowOff>
    </xdr:from>
    <xdr:to>
      <xdr:col>6</xdr:col>
      <xdr:colOff>38100</xdr:colOff>
      <xdr:row>76</xdr:row>
      <xdr:rowOff>79375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70485</xdr:rowOff>
    </xdr:from>
    <xdr:ext cx="59817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3100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59055</xdr:rowOff>
    </xdr:from>
    <xdr:to>
      <xdr:col>24</xdr:col>
      <xdr:colOff>114300</xdr:colOff>
      <xdr:row>74</xdr:row>
      <xdr:rowOff>160655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81915</xdr:rowOff>
    </xdr:from>
    <xdr:ext cx="598805" cy="25908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97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167,725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145415</xdr:rowOff>
    </xdr:from>
    <xdr:to>
      <xdr:col>20</xdr:col>
      <xdr:colOff>38100</xdr:colOff>
      <xdr:row>75</xdr:row>
      <xdr:rowOff>75565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92075</xdr:rowOff>
    </xdr:from>
    <xdr:ext cx="59817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2607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38100</xdr:rowOff>
    </xdr:from>
    <xdr:to>
      <xdr:col>15</xdr:col>
      <xdr:colOff>101600</xdr:colOff>
      <xdr:row>75</xdr:row>
      <xdr:rowOff>139700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156210</xdr:rowOff>
    </xdr:from>
    <xdr:ext cx="598170" cy="2584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2672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43180</xdr:rowOff>
    </xdr:from>
    <xdr:to>
      <xdr:col>10</xdr:col>
      <xdr:colOff>165100</xdr:colOff>
      <xdr:row>75</xdr:row>
      <xdr:rowOff>144780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161290</xdr:rowOff>
    </xdr:from>
    <xdr:ext cx="59817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2677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69850</xdr:rowOff>
    </xdr:from>
    <xdr:to>
      <xdr:col>6</xdr:col>
      <xdr:colOff>38100</xdr:colOff>
      <xdr:row>76</xdr:row>
      <xdr:rowOff>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16510</xdr:rowOff>
    </xdr:from>
    <xdr:ext cx="598170"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2703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170180</xdr:rowOff>
    </xdr:from>
    <xdr:to>
      <xdr:col>24</xdr:col>
      <xdr:colOff>62865</xdr:colOff>
      <xdr:row>97</xdr:row>
      <xdr:rowOff>140335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3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84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19,436</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116840</xdr:rowOff>
    </xdr:from>
    <xdr:ext cx="598805" cy="25908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125,098</a:t>
          </a:r>
          <a:endParaRPr kumimoji="1" lang="ja-JP" altLang="en-US" sz="1000" b="1">
            <a:latin typeface="ＭＳ Ｐゴシック"/>
          </a:endParaRPr>
        </a:p>
      </xdr:txBody>
    </xdr:sp>
    <xdr:clientData/>
  </xdr:oneCellAnchor>
  <xdr:twoCellAnchor>
    <xdr:from>
      <xdr:col>23</xdr:col>
      <xdr:colOff>165100</xdr:colOff>
      <xdr:row>89</xdr:row>
      <xdr:rowOff>170180</xdr:rowOff>
    </xdr:from>
    <xdr:to>
      <xdr:col>24</xdr:col>
      <xdr:colOff>152400</xdr:colOff>
      <xdr:row>89</xdr:row>
      <xdr:rowOff>170180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12065</xdr:rowOff>
    </xdr:from>
    <xdr:to>
      <xdr:col>24</xdr:col>
      <xdr:colOff>63500</xdr:colOff>
      <xdr:row>97</xdr:row>
      <xdr:rowOff>31115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4271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78105</xdr:rowOff>
    </xdr:from>
    <xdr:ext cx="534670" cy="2584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5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55245</xdr:rowOff>
    </xdr:from>
    <xdr:to>
      <xdr:col>24</xdr:col>
      <xdr:colOff>114300</xdr:colOff>
      <xdr:row>96</xdr:row>
      <xdr:rowOff>156845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31115</xdr:rowOff>
    </xdr:from>
    <xdr:to>
      <xdr:col>19</xdr:col>
      <xdr:colOff>177800</xdr:colOff>
      <xdr:row>97</xdr:row>
      <xdr:rowOff>50800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617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42545</xdr:rowOff>
    </xdr:from>
    <xdr:ext cx="534035" cy="2584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50800</xdr:rowOff>
    </xdr:from>
    <xdr:to>
      <xdr:col>15</xdr:col>
      <xdr:colOff>50800</xdr:colOff>
      <xdr:row>97</xdr:row>
      <xdr:rowOff>52070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81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109855</xdr:rowOff>
    </xdr:from>
    <xdr:to>
      <xdr:col>15</xdr:col>
      <xdr:colOff>101600</xdr:colOff>
      <xdr:row>97</xdr:row>
      <xdr:rowOff>40640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57150</xdr:rowOff>
    </xdr:from>
    <xdr:ext cx="53403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344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52070</xdr:rowOff>
    </xdr:from>
    <xdr:to>
      <xdr:col>10</xdr:col>
      <xdr:colOff>114300</xdr:colOff>
      <xdr:row>97</xdr:row>
      <xdr:rowOff>75565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827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84455</xdr:rowOff>
    </xdr:from>
    <xdr:to>
      <xdr:col>10</xdr:col>
      <xdr:colOff>165100</xdr:colOff>
      <xdr:row>97</xdr:row>
      <xdr:rowOff>14605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31115</xdr:rowOff>
    </xdr:from>
    <xdr:ext cx="534035" cy="2584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318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83185</xdr:rowOff>
    </xdr:from>
    <xdr:to>
      <xdr:col>6</xdr:col>
      <xdr:colOff>38100</xdr:colOff>
      <xdr:row>97</xdr:row>
      <xdr:rowOff>13335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29845</xdr:rowOff>
    </xdr:from>
    <xdr:ext cx="534035" cy="2584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31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132715</xdr:rowOff>
    </xdr:from>
    <xdr:to>
      <xdr:col>24</xdr:col>
      <xdr:colOff>114300</xdr:colOff>
      <xdr:row>97</xdr:row>
      <xdr:rowOff>63500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111125</xdr:rowOff>
    </xdr:from>
    <xdr:ext cx="534670" cy="2584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70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151765</xdr:rowOff>
    </xdr:from>
    <xdr:to>
      <xdr:col>20</xdr:col>
      <xdr:colOff>38100</xdr:colOff>
      <xdr:row>97</xdr:row>
      <xdr:rowOff>81915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73025</xdr:rowOff>
    </xdr:from>
    <xdr:ext cx="53403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9965" y="1670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171450</xdr:rowOff>
    </xdr:from>
    <xdr:to>
      <xdr:col>15</xdr:col>
      <xdr:colOff>101600</xdr:colOff>
      <xdr:row>97</xdr:row>
      <xdr:rowOff>101600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92710</xdr:rowOff>
    </xdr:from>
    <xdr:ext cx="53403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0965"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1270</xdr:rowOff>
    </xdr:from>
    <xdr:to>
      <xdr:col>10</xdr:col>
      <xdr:colOff>165100</xdr:colOff>
      <xdr:row>97</xdr:row>
      <xdr:rowOff>102870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93980</xdr:rowOff>
    </xdr:from>
    <xdr:ext cx="53403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1965" y="1672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24765</xdr:rowOff>
    </xdr:from>
    <xdr:to>
      <xdr:col>6</xdr:col>
      <xdr:colOff>38100</xdr:colOff>
      <xdr:row>97</xdr:row>
      <xdr:rowOff>126365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117475</xdr:rowOff>
    </xdr:from>
    <xdr:ext cx="5340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2965" y="16748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86360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131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32385</xdr:rowOff>
    </xdr:from>
    <xdr:ext cx="469900" cy="2584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3,492</a:t>
          </a:r>
          <a:endParaRPr kumimoji="1" lang="ja-JP" altLang="en-US" sz="1000" b="1">
            <a:latin typeface="ＭＳ Ｐゴシック"/>
          </a:endParaRPr>
        </a:p>
      </xdr:txBody>
    </xdr:sp>
    <xdr:clientData/>
  </xdr:oneCellAnchor>
  <xdr:twoCellAnchor>
    <xdr:from>
      <xdr:col>54</xdr:col>
      <xdr:colOff>101600</xdr:colOff>
      <xdr:row>31</xdr:row>
      <xdr:rowOff>86360</xdr:rowOff>
    </xdr:from>
    <xdr:to>
      <xdr:col>55</xdr:col>
      <xdr:colOff>88900</xdr:colOff>
      <xdr:row>31</xdr:row>
      <xdr:rowOff>86360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31115</xdr:rowOff>
    </xdr:from>
    <xdr:to>
      <xdr:col>55</xdr:col>
      <xdr:colOff>0</xdr:colOff>
      <xdr:row>37</xdr:row>
      <xdr:rowOff>113665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74765"/>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78105</xdr:rowOff>
    </xdr:from>
    <xdr:ext cx="378460" cy="2584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17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99695</xdr:rowOff>
    </xdr:from>
    <xdr:to>
      <xdr:col>55</xdr:col>
      <xdr:colOff>50800</xdr:colOff>
      <xdr:row>38</xdr:row>
      <xdr:rowOff>29845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31115</xdr:rowOff>
    </xdr:from>
    <xdr:to>
      <xdr:col>50</xdr:col>
      <xdr:colOff>114300</xdr:colOff>
      <xdr:row>37</xdr:row>
      <xdr:rowOff>62230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747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99695</xdr:rowOff>
    </xdr:from>
    <xdr:to>
      <xdr:col>50</xdr:col>
      <xdr:colOff>165100</xdr:colOff>
      <xdr:row>38</xdr:row>
      <xdr:rowOff>29845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20955</xdr:rowOff>
    </xdr:from>
    <xdr:ext cx="378460"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536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65405</xdr:rowOff>
    </xdr:from>
    <xdr:to>
      <xdr:col>45</xdr:col>
      <xdr:colOff>177800</xdr:colOff>
      <xdr:row>37</xdr:row>
      <xdr:rowOff>62230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3760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97790</xdr:rowOff>
    </xdr:from>
    <xdr:to>
      <xdr:col>46</xdr:col>
      <xdr:colOff>38100</xdr:colOff>
      <xdr:row>38</xdr:row>
      <xdr:rowOff>27305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18415</xdr:rowOff>
    </xdr:from>
    <xdr:ext cx="378460" cy="2584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5335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65405</xdr:rowOff>
    </xdr:from>
    <xdr:to>
      <xdr:col>41</xdr:col>
      <xdr:colOff>50800</xdr:colOff>
      <xdr:row>37</xdr:row>
      <xdr:rowOff>40640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3760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59055</xdr:rowOff>
    </xdr:from>
    <xdr:to>
      <xdr:col>41</xdr:col>
      <xdr:colOff>101600</xdr:colOff>
      <xdr:row>37</xdr:row>
      <xdr:rowOff>160655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151765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49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72390</xdr:rowOff>
    </xdr:from>
    <xdr:to>
      <xdr:col>36</xdr:col>
      <xdr:colOff>165100</xdr:colOff>
      <xdr:row>38</xdr:row>
      <xdr:rowOff>2540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165100</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508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63500</xdr:rowOff>
    </xdr:from>
    <xdr:to>
      <xdr:col>55</xdr:col>
      <xdr:colOff>50800</xdr:colOff>
      <xdr:row>37</xdr:row>
      <xdr:rowOff>164465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86360</xdr:rowOff>
    </xdr:from>
    <xdr:ext cx="378460" cy="2584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58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151765</xdr:rowOff>
    </xdr:from>
    <xdr:to>
      <xdr:col>50</xdr:col>
      <xdr:colOff>165100</xdr:colOff>
      <xdr:row>37</xdr:row>
      <xdr:rowOff>81915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98425</xdr:rowOff>
    </xdr:from>
    <xdr:ext cx="378460"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099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11430</xdr:rowOff>
    </xdr:from>
    <xdr:to>
      <xdr:col>46</xdr:col>
      <xdr:colOff>38100</xdr:colOff>
      <xdr:row>37</xdr:row>
      <xdr:rowOff>113030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129540</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130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14605</xdr:rowOff>
    </xdr:from>
    <xdr:to>
      <xdr:col>41</xdr:col>
      <xdr:colOff>101600</xdr:colOff>
      <xdr:row>36</xdr:row>
      <xdr:rowOff>116205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132715</xdr:rowOff>
    </xdr:from>
    <xdr:ext cx="469265" cy="2584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350" y="5962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161290</xdr:rowOff>
    </xdr:from>
    <xdr:to>
      <xdr:col>36</xdr:col>
      <xdr:colOff>165100</xdr:colOff>
      <xdr:row>37</xdr:row>
      <xdr:rowOff>91440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107950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108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38100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134620</xdr:rowOff>
    </xdr:from>
    <xdr:to>
      <xdr:col>54</xdr:col>
      <xdr:colOff>189865</xdr:colOff>
      <xdr:row>59</xdr:row>
      <xdr:rowOff>89535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2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93345</xdr:rowOff>
    </xdr:from>
    <xdr:ext cx="378460" cy="259080"/>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89535</xdr:rowOff>
    </xdr:from>
    <xdr:to>
      <xdr:col>55</xdr:col>
      <xdr:colOff>88900</xdr:colOff>
      <xdr:row>59</xdr:row>
      <xdr:rowOff>89535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81280</xdr:rowOff>
    </xdr:from>
    <xdr:ext cx="534670" cy="259080"/>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46,155</a:t>
          </a:r>
          <a:endParaRPr kumimoji="1" lang="ja-JP" altLang="en-US" sz="1000" b="1">
            <a:latin typeface="ＭＳ Ｐゴシック"/>
          </a:endParaRPr>
        </a:p>
      </xdr:txBody>
    </xdr:sp>
    <xdr:clientData/>
  </xdr:oneCellAnchor>
  <xdr:twoCellAnchor>
    <xdr:from>
      <xdr:col>54</xdr:col>
      <xdr:colOff>101600</xdr:colOff>
      <xdr:row>50</xdr:row>
      <xdr:rowOff>134620</xdr:rowOff>
    </xdr:from>
    <xdr:to>
      <xdr:col>55</xdr:col>
      <xdr:colOff>88900</xdr:colOff>
      <xdr:row>50</xdr:row>
      <xdr:rowOff>134620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160655</xdr:rowOff>
    </xdr:from>
    <xdr:to>
      <xdr:col>55</xdr:col>
      <xdr:colOff>0</xdr:colOff>
      <xdr:row>58</xdr:row>
      <xdr:rowOff>44450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3330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5080</xdr:rowOff>
    </xdr:from>
    <xdr:ext cx="469900" cy="259080"/>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26670</xdr:rowOff>
    </xdr:from>
    <xdr:to>
      <xdr:col>55</xdr:col>
      <xdr:colOff>50800</xdr:colOff>
      <xdr:row>58</xdr:row>
      <xdr:rowOff>128270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43180</xdr:rowOff>
    </xdr:from>
    <xdr:to>
      <xdr:col>50</xdr:col>
      <xdr:colOff>114300</xdr:colOff>
      <xdr:row>58</xdr:row>
      <xdr:rowOff>44450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1583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20955</xdr:rowOff>
    </xdr:from>
    <xdr:to>
      <xdr:col>50</xdr:col>
      <xdr:colOff>165100</xdr:colOff>
      <xdr:row>58</xdr:row>
      <xdr:rowOff>122555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113665</xdr:rowOff>
    </xdr:from>
    <xdr:ext cx="469265" cy="2584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350" y="10057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43180</xdr:rowOff>
    </xdr:from>
    <xdr:to>
      <xdr:col>45</xdr:col>
      <xdr:colOff>177800</xdr:colOff>
      <xdr:row>58</xdr:row>
      <xdr:rowOff>64770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1583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26035</xdr:rowOff>
    </xdr:from>
    <xdr:to>
      <xdr:col>46</xdr:col>
      <xdr:colOff>38100</xdr:colOff>
      <xdr:row>58</xdr:row>
      <xdr:rowOff>127635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118745</xdr:rowOff>
    </xdr:from>
    <xdr:ext cx="469265"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350" y="10062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64770</xdr:rowOff>
    </xdr:from>
    <xdr:to>
      <xdr:col>41</xdr:col>
      <xdr:colOff>50800</xdr:colOff>
      <xdr:row>58</xdr:row>
      <xdr:rowOff>78105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088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31115</xdr:rowOff>
    </xdr:from>
    <xdr:to>
      <xdr:col>41</xdr:col>
      <xdr:colOff>101600</xdr:colOff>
      <xdr:row>58</xdr:row>
      <xdr:rowOff>132715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123825</xdr:rowOff>
    </xdr:from>
    <xdr:ext cx="469265" cy="2584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350" y="10067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31115</xdr:rowOff>
    </xdr:from>
    <xdr:to>
      <xdr:col>36</xdr:col>
      <xdr:colOff>165100</xdr:colOff>
      <xdr:row>58</xdr:row>
      <xdr:rowOff>132715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123825</xdr:rowOff>
    </xdr:from>
    <xdr:ext cx="469265"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350" y="10067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109855</xdr:rowOff>
    </xdr:from>
    <xdr:to>
      <xdr:col>55</xdr:col>
      <xdr:colOff>50800</xdr:colOff>
      <xdr:row>58</xdr:row>
      <xdr:rowOff>40640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132715</xdr:rowOff>
    </xdr:from>
    <xdr:ext cx="469900" cy="2584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33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165100</xdr:rowOff>
    </xdr:from>
    <xdr:to>
      <xdr:col>50</xdr:col>
      <xdr:colOff>165100</xdr:colOff>
      <xdr:row>58</xdr:row>
      <xdr:rowOff>95250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111760</xdr:rowOff>
    </xdr:from>
    <xdr:ext cx="469265" cy="2584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350" y="9712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163830</xdr:rowOff>
    </xdr:from>
    <xdr:to>
      <xdr:col>46</xdr:col>
      <xdr:colOff>38100</xdr:colOff>
      <xdr:row>57</xdr:row>
      <xdr:rowOff>93980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110490</xdr:rowOff>
    </xdr:from>
    <xdr:ext cx="534035"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2965" y="9540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13970</xdr:rowOff>
    </xdr:from>
    <xdr:to>
      <xdr:col>41</xdr:col>
      <xdr:colOff>101600</xdr:colOff>
      <xdr:row>58</xdr:row>
      <xdr:rowOff>115570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132080</xdr:rowOff>
    </xdr:from>
    <xdr:ext cx="469265"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350" y="9733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27305</xdr:rowOff>
    </xdr:from>
    <xdr:to>
      <xdr:col>36</xdr:col>
      <xdr:colOff>165100</xdr:colOff>
      <xdr:row>58</xdr:row>
      <xdr:rowOff>128905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145415</xdr:rowOff>
    </xdr:from>
    <xdr:ext cx="469265" cy="2584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350" y="9746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21590</xdr:rowOff>
    </xdr:from>
    <xdr:to>
      <xdr:col>54</xdr:col>
      <xdr:colOff>189865</xdr:colOff>
      <xdr:row>78</xdr:row>
      <xdr:rowOff>89535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09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93345</xdr:rowOff>
    </xdr:from>
    <xdr:ext cx="469900" cy="25908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89535</xdr:rowOff>
    </xdr:from>
    <xdr:to>
      <xdr:col>55</xdr:col>
      <xdr:colOff>88900</xdr:colOff>
      <xdr:row>78</xdr:row>
      <xdr:rowOff>89535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139700</xdr:rowOff>
    </xdr:from>
    <xdr:ext cx="534670"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65,166</a:t>
          </a:r>
          <a:endParaRPr kumimoji="1" lang="ja-JP" altLang="en-US" sz="1000" b="1">
            <a:latin typeface="ＭＳ Ｐゴシック"/>
          </a:endParaRPr>
        </a:p>
      </xdr:txBody>
    </xdr:sp>
    <xdr:clientData/>
  </xdr:oneCellAnchor>
  <xdr:twoCellAnchor>
    <xdr:from>
      <xdr:col>54</xdr:col>
      <xdr:colOff>101600</xdr:colOff>
      <xdr:row>70</xdr:row>
      <xdr:rowOff>21590</xdr:rowOff>
    </xdr:from>
    <xdr:to>
      <xdr:col>55</xdr:col>
      <xdr:colOff>88900</xdr:colOff>
      <xdr:row>70</xdr:row>
      <xdr:rowOff>21590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102870</xdr:rowOff>
    </xdr:from>
    <xdr:to>
      <xdr:col>55</xdr:col>
      <xdr:colOff>0</xdr:colOff>
      <xdr:row>78</xdr:row>
      <xdr:rowOff>65405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0452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6985</xdr:rowOff>
    </xdr:from>
    <xdr:ext cx="534670" cy="2584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71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155575</xdr:rowOff>
    </xdr:from>
    <xdr:to>
      <xdr:col>55</xdr:col>
      <xdr:colOff>50800</xdr:colOff>
      <xdr:row>77</xdr:row>
      <xdr:rowOff>86360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40640</xdr:rowOff>
    </xdr:from>
    <xdr:to>
      <xdr:col>50</xdr:col>
      <xdr:colOff>114300</xdr:colOff>
      <xdr:row>78</xdr:row>
      <xdr:rowOff>65405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137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99695</xdr:rowOff>
    </xdr:from>
    <xdr:to>
      <xdr:col>50</xdr:col>
      <xdr:colOff>165100</xdr:colOff>
      <xdr:row>78</xdr:row>
      <xdr:rowOff>29845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46355</xdr:rowOff>
    </xdr:from>
    <xdr:ext cx="46926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350" y="13076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22860</xdr:rowOff>
    </xdr:from>
    <xdr:to>
      <xdr:col>45</xdr:col>
      <xdr:colOff>177800</xdr:colOff>
      <xdr:row>78</xdr:row>
      <xdr:rowOff>40640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959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66040</xdr:rowOff>
    </xdr:from>
    <xdr:ext cx="46926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350" y="13096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8255</xdr:rowOff>
    </xdr:from>
    <xdr:to>
      <xdr:col>41</xdr:col>
      <xdr:colOff>50800</xdr:colOff>
      <xdr:row>78</xdr:row>
      <xdr:rowOff>22860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813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50165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66675</xdr:rowOff>
    </xdr:from>
    <xdr:ext cx="469265"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350" y="13096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118110</xdr:rowOff>
    </xdr:from>
    <xdr:to>
      <xdr:col>36</xdr:col>
      <xdr:colOff>165100</xdr:colOff>
      <xdr:row>78</xdr:row>
      <xdr:rowOff>48260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64770</xdr:rowOff>
    </xdr:from>
    <xdr:ext cx="469265" cy="2584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350" y="13094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153670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30480</xdr:rowOff>
    </xdr:from>
    <xdr:ext cx="469900" cy="2584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2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14605</xdr:rowOff>
    </xdr:from>
    <xdr:to>
      <xdr:col>50</xdr:col>
      <xdr:colOff>165100</xdr:colOff>
      <xdr:row>78</xdr:row>
      <xdr:rowOff>116205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107315</xdr:rowOff>
    </xdr:from>
    <xdr:ext cx="46926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350" y="13480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160655</xdr:rowOff>
    </xdr:from>
    <xdr:to>
      <xdr:col>46</xdr:col>
      <xdr:colOff>38100</xdr:colOff>
      <xdr:row>78</xdr:row>
      <xdr:rowOff>90805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81915</xdr:rowOff>
    </xdr:from>
    <xdr:ext cx="46926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350" y="13455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143510</xdr:rowOff>
    </xdr:from>
    <xdr:to>
      <xdr:col>41</xdr:col>
      <xdr:colOff>101600</xdr:colOff>
      <xdr:row>78</xdr:row>
      <xdr:rowOff>73660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64770</xdr:rowOff>
    </xdr:from>
    <xdr:ext cx="469265"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350" y="13437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128905</xdr:rowOff>
    </xdr:from>
    <xdr:to>
      <xdr:col>36</xdr:col>
      <xdr:colOff>165100</xdr:colOff>
      <xdr:row>78</xdr:row>
      <xdr:rowOff>59055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50165</xdr:rowOff>
    </xdr:from>
    <xdr:ext cx="46926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350" y="13423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8255</xdr:rowOff>
    </xdr:from>
    <xdr:to>
      <xdr:col>54</xdr:col>
      <xdr:colOff>189865</xdr:colOff>
      <xdr:row>97</xdr:row>
      <xdr:rowOff>170815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755"/>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3175</xdr:rowOff>
    </xdr:from>
    <xdr:ext cx="534670" cy="25908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17,063</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170815</xdr:rowOff>
    </xdr:from>
    <xdr:to>
      <xdr:col>55</xdr:col>
      <xdr:colOff>88900</xdr:colOff>
      <xdr:row>97</xdr:row>
      <xdr:rowOff>170815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126365</xdr:rowOff>
    </xdr:from>
    <xdr:ext cx="598805" cy="25908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124,362</a:t>
          </a:r>
          <a:endParaRPr kumimoji="1" lang="ja-JP" altLang="en-US" sz="1000" b="1">
            <a:latin typeface="ＭＳ Ｐゴシック"/>
          </a:endParaRPr>
        </a:p>
      </xdr:txBody>
    </xdr:sp>
    <xdr:clientData/>
  </xdr:oneCellAnchor>
  <xdr:twoCellAnchor>
    <xdr:from>
      <xdr:col>54</xdr:col>
      <xdr:colOff>101600</xdr:colOff>
      <xdr:row>90</xdr:row>
      <xdr:rowOff>8255</xdr:rowOff>
    </xdr:from>
    <xdr:to>
      <xdr:col>55</xdr:col>
      <xdr:colOff>88900</xdr:colOff>
      <xdr:row>90</xdr:row>
      <xdr:rowOff>8255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79375</xdr:rowOff>
    </xdr:from>
    <xdr:to>
      <xdr:col>55</xdr:col>
      <xdr:colOff>0</xdr:colOff>
      <xdr:row>96</xdr:row>
      <xdr:rowOff>100330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3857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37465</xdr:rowOff>
    </xdr:from>
    <xdr:ext cx="534670" cy="25908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5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14605</xdr:rowOff>
    </xdr:from>
    <xdr:to>
      <xdr:col>55</xdr:col>
      <xdr:colOff>50800</xdr:colOff>
      <xdr:row>96</xdr:row>
      <xdr:rowOff>116205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20955</xdr:rowOff>
    </xdr:from>
    <xdr:to>
      <xdr:col>50</xdr:col>
      <xdr:colOff>114300</xdr:colOff>
      <xdr:row>96</xdr:row>
      <xdr:rowOff>79375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8015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22860</xdr:rowOff>
    </xdr:from>
    <xdr:to>
      <xdr:col>50</xdr:col>
      <xdr:colOff>165100</xdr:colOff>
      <xdr:row>96</xdr:row>
      <xdr:rowOff>124460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140970</xdr:rowOff>
    </xdr:from>
    <xdr:ext cx="534035"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6257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167005</xdr:rowOff>
    </xdr:from>
    <xdr:to>
      <xdr:col>45</xdr:col>
      <xdr:colOff>177800</xdr:colOff>
      <xdr:row>96</xdr:row>
      <xdr:rowOff>20955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5475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26670</xdr:rowOff>
    </xdr:from>
    <xdr:to>
      <xdr:col>46</xdr:col>
      <xdr:colOff>38100</xdr:colOff>
      <xdr:row>96</xdr:row>
      <xdr:rowOff>128270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119380</xdr:rowOff>
    </xdr:from>
    <xdr:ext cx="53403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6578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29210</xdr:rowOff>
    </xdr:from>
    <xdr:to>
      <xdr:col>41</xdr:col>
      <xdr:colOff>50800</xdr:colOff>
      <xdr:row>95</xdr:row>
      <xdr:rowOff>167005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1696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6985</xdr:rowOff>
    </xdr:from>
    <xdr:to>
      <xdr:col>41</xdr:col>
      <xdr:colOff>101600</xdr:colOff>
      <xdr:row>96</xdr:row>
      <xdr:rowOff>109220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99695</xdr:rowOff>
    </xdr:from>
    <xdr:ext cx="534035" cy="2584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558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22225</xdr:rowOff>
    </xdr:from>
    <xdr:to>
      <xdr:col>36</xdr:col>
      <xdr:colOff>165100</xdr:colOff>
      <xdr:row>96</xdr:row>
      <xdr:rowOff>123825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114935</xdr:rowOff>
    </xdr:from>
    <xdr:ext cx="53403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57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49530</xdr:rowOff>
    </xdr:from>
    <xdr:to>
      <xdr:col>55</xdr:col>
      <xdr:colOff>50800</xdr:colOff>
      <xdr:row>96</xdr:row>
      <xdr:rowOff>151130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27940</xdr:rowOff>
    </xdr:from>
    <xdr:ext cx="534670" cy="259080"/>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8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29210</xdr:rowOff>
    </xdr:from>
    <xdr:to>
      <xdr:col>50</xdr:col>
      <xdr:colOff>165100</xdr:colOff>
      <xdr:row>96</xdr:row>
      <xdr:rowOff>130175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121285</xdr:rowOff>
    </xdr:from>
    <xdr:ext cx="534035" cy="2584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1965" y="1658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141605</xdr:rowOff>
    </xdr:from>
    <xdr:to>
      <xdr:col>46</xdr:col>
      <xdr:colOff>38100</xdr:colOff>
      <xdr:row>96</xdr:row>
      <xdr:rowOff>71755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88265</xdr:rowOff>
    </xdr:from>
    <xdr:ext cx="534035" cy="2584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6204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116205</xdr:rowOff>
    </xdr:from>
    <xdr:to>
      <xdr:col>41</xdr:col>
      <xdr:colOff>101600</xdr:colOff>
      <xdr:row>96</xdr:row>
      <xdr:rowOff>46355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63500</xdr:rowOff>
    </xdr:from>
    <xdr:ext cx="534035" cy="2584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3965" y="1617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149860</xdr:rowOff>
    </xdr:from>
    <xdr:to>
      <xdr:col>36</xdr:col>
      <xdr:colOff>165100</xdr:colOff>
      <xdr:row>95</xdr:row>
      <xdr:rowOff>80010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96520</xdr:rowOff>
    </xdr:from>
    <xdr:ext cx="53403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604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84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84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100330</xdr:rowOff>
    </xdr:from>
    <xdr:to>
      <xdr:col>85</xdr:col>
      <xdr:colOff>126365</xdr:colOff>
      <xdr:row>38</xdr:row>
      <xdr:rowOff>49530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383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53340</xdr:rowOff>
    </xdr:from>
    <xdr:ext cx="469900" cy="2584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49530</xdr:rowOff>
    </xdr:from>
    <xdr:to>
      <xdr:col>86</xdr:col>
      <xdr:colOff>25400</xdr:colOff>
      <xdr:row>38</xdr:row>
      <xdr:rowOff>49530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46990</xdr:rowOff>
    </xdr:from>
    <xdr:ext cx="534670" cy="259080"/>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85</xdr:col>
      <xdr:colOff>38100</xdr:colOff>
      <xdr:row>30</xdr:row>
      <xdr:rowOff>100330</xdr:rowOff>
    </xdr:from>
    <xdr:to>
      <xdr:col>86</xdr:col>
      <xdr:colOff>25400</xdr:colOff>
      <xdr:row>30</xdr:row>
      <xdr:rowOff>100330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161290</xdr:rowOff>
    </xdr:from>
    <xdr:to>
      <xdr:col>85</xdr:col>
      <xdr:colOff>127000</xdr:colOff>
      <xdr:row>36</xdr:row>
      <xdr:rowOff>163195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334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34925</xdr:rowOff>
    </xdr:from>
    <xdr:ext cx="534670" cy="259080"/>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3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163195</xdr:rowOff>
    </xdr:from>
    <xdr:to>
      <xdr:col>81</xdr:col>
      <xdr:colOff>50800</xdr:colOff>
      <xdr:row>37</xdr:row>
      <xdr:rowOff>635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353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36830</xdr:rowOff>
    </xdr:from>
    <xdr:to>
      <xdr:col>81</xdr:col>
      <xdr:colOff>101600</xdr:colOff>
      <xdr:row>36</xdr:row>
      <xdr:rowOff>138430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154940</xdr:rowOff>
    </xdr:from>
    <xdr:ext cx="534035" cy="2584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3965" y="5984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635</xdr:rowOff>
    </xdr:from>
    <xdr:to>
      <xdr:col>76</xdr:col>
      <xdr:colOff>114300</xdr:colOff>
      <xdr:row>37</xdr:row>
      <xdr:rowOff>12700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442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69850</xdr:rowOff>
    </xdr:from>
    <xdr:to>
      <xdr:col>76</xdr:col>
      <xdr:colOff>165100</xdr:colOff>
      <xdr:row>37</xdr:row>
      <xdr:rowOff>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16510</xdr:rowOff>
    </xdr:from>
    <xdr:ext cx="53403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4965" y="6017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12065</xdr:rowOff>
    </xdr:from>
    <xdr:to>
      <xdr:col>71</xdr:col>
      <xdr:colOff>177800</xdr:colOff>
      <xdr:row>37</xdr:row>
      <xdr:rowOff>12700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557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46355</xdr:rowOff>
    </xdr:from>
    <xdr:to>
      <xdr:col>72</xdr:col>
      <xdr:colOff>38100</xdr:colOff>
      <xdr:row>36</xdr:row>
      <xdr:rowOff>147955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164465</xdr:rowOff>
    </xdr:from>
    <xdr:ext cx="53403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5965" y="5993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61595</xdr:rowOff>
    </xdr:from>
    <xdr:to>
      <xdr:col>67</xdr:col>
      <xdr:colOff>101600</xdr:colOff>
      <xdr:row>36</xdr:row>
      <xdr:rowOff>163195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8255</xdr:rowOff>
    </xdr:from>
    <xdr:ext cx="534035" cy="2584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6965" y="6009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110490</xdr:rowOff>
    </xdr:from>
    <xdr:to>
      <xdr:col>85</xdr:col>
      <xdr:colOff>177800</xdr:colOff>
      <xdr:row>37</xdr:row>
      <xdr:rowOff>40640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88900</xdr:rowOff>
    </xdr:from>
    <xdr:ext cx="534670" cy="2584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61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112395</xdr:rowOff>
    </xdr:from>
    <xdr:to>
      <xdr:col>81</xdr:col>
      <xdr:colOff>101600</xdr:colOff>
      <xdr:row>37</xdr:row>
      <xdr:rowOff>42545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33655</xdr:rowOff>
    </xdr:from>
    <xdr:ext cx="534035" cy="2584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3965" y="6377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121285</xdr:rowOff>
    </xdr:from>
    <xdr:to>
      <xdr:col>76</xdr:col>
      <xdr:colOff>165100</xdr:colOff>
      <xdr:row>37</xdr:row>
      <xdr:rowOff>52070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42545</xdr:rowOff>
    </xdr:from>
    <xdr:ext cx="534035" cy="2584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4965" y="638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133350</xdr:rowOff>
    </xdr:from>
    <xdr:to>
      <xdr:col>72</xdr:col>
      <xdr:colOff>38100</xdr:colOff>
      <xdr:row>37</xdr:row>
      <xdr:rowOff>63500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54610</xdr:rowOff>
    </xdr:from>
    <xdr:ext cx="534035" cy="2584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5965" y="6398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132715</xdr:rowOff>
    </xdr:from>
    <xdr:to>
      <xdr:col>67</xdr:col>
      <xdr:colOff>101600</xdr:colOff>
      <xdr:row>37</xdr:row>
      <xdr:rowOff>63500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53975</xdr:rowOff>
    </xdr:from>
    <xdr:ext cx="534035" cy="2584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6965" y="6397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13335</xdr:rowOff>
    </xdr:from>
    <xdr:to>
      <xdr:col>85</xdr:col>
      <xdr:colOff>126365</xdr:colOff>
      <xdr:row>58</xdr:row>
      <xdr:rowOff>22225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583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26035</xdr:rowOff>
    </xdr:from>
    <xdr:ext cx="534670" cy="259080"/>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70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30,180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22225</xdr:rowOff>
    </xdr:from>
    <xdr:to>
      <xdr:col>86</xdr:col>
      <xdr:colOff>25400</xdr:colOff>
      <xdr:row>58</xdr:row>
      <xdr:rowOff>22225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132080</xdr:rowOff>
    </xdr:from>
    <xdr:ext cx="598805" cy="2584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102,624</a:t>
          </a:r>
          <a:endParaRPr kumimoji="1" lang="ja-JP" altLang="en-US" sz="1000" b="1">
            <a:latin typeface="ＭＳ Ｐゴシック"/>
          </a:endParaRPr>
        </a:p>
      </xdr:txBody>
    </xdr:sp>
    <xdr:clientData/>
  </xdr:oneCellAnchor>
  <xdr:twoCellAnchor>
    <xdr:from>
      <xdr:col>85</xdr:col>
      <xdr:colOff>38100</xdr:colOff>
      <xdr:row>50</xdr:row>
      <xdr:rowOff>13335</xdr:rowOff>
    </xdr:from>
    <xdr:to>
      <xdr:col>86</xdr:col>
      <xdr:colOff>25400</xdr:colOff>
      <xdr:row>50</xdr:row>
      <xdr:rowOff>13335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59690</xdr:rowOff>
    </xdr:from>
    <xdr:to>
      <xdr:col>85</xdr:col>
      <xdr:colOff>127000</xdr:colOff>
      <xdr:row>57</xdr:row>
      <xdr:rowOff>26670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17990"/>
          <a:ext cx="838200" cy="481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34290</xdr:rowOff>
    </xdr:from>
    <xdr:ext cx="534670" cy="259080"/>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55880</xdr:rowOff>
    </xdr:from>
    <xdr:to>
      <xdr:col>85</xdr:col>
      <xdr:colOff>177800</xdr:colOff>
      <xdr:row>55</xdr:row>
      <xdr:rowOff>157480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167640</xdr:rowOff>
    </xdr:from>
    <xdr:to>
      <xdr:col>81</xdr:col>
      <xdr:colOff>50800</xdr:colOff>
      <xdr:row>57</xdr:row>
      <xdr:rowOff>26670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688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1905</xdr:rowOff>
    </xdr:from>
    <xdr:to>
      <xdr:col>81</xdr:col>
      <xdr:colOff>101600</xdr:colOff>
      <xdr:row>56</xdr:row>
      <xdr:rowOff>103505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120650</xdr:rowOff>
    </xdr:from>
    <xdr:ext cx="534035" cy="2584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3965" y="9378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132715</xdr:rowOff>
    </xdr:from>
    <xdr:to>
      <xdr:col>76</xdr:col>
      <xdr:colOff>114300</xdr:colOff>
      <xdr:row>56</xdr:row>
      <xdr:rowOff>167640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3391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59690</xdr:rowOff>
    </xdr:from>
    <xdr:to>
      <xdr:col>76</xdr:col>
      <xdr:colOff>165100</xdr:colOff>
      <xdr:row>56</xdr:row>
      <xdr:rowOff>161290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6350</xdr:rowOff>
    </xdr:from>
    <xdr:ext cx="534035" cy="2584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4965" y="9436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132715</xdr:rowOff>
    </xdr:from>
    <xdr:to>
      <xdr:col>71</xdr:col>
      <xdr:colOff>177800</xdr:colOff>
      <xdr:row>56</xdr:row>
      <xdr:rowOff>150495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339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80010</xdr:rowOff>
    </xdr:from>
    <xdr:to>
      <xdr:col>72</xdr:col>
      <xdr:colOff>38100</xdr:colOff>
      <xdr:row>57</xdr:row>
      <xdr:rowOff>10160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26670</xdr:rowOff>
    </xdr:from>
    <xdr:ext cx="53403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5965" y="9456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109855</xdr:rowOff>
    </xdr:from>
    <xdr:to>
      <xdr:col>67</xdr:col>
      <xdr:colOff>101600</xdr:colOff>
      <xdr:row>57</xdr:row>
      <xdr:rowOff>40640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31115</xdr:rowOff>
    </xdr:from>
    <xdr:ext cx="534035" cy="2584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6965" y="9803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xdr:rowOff>
    </xdr:from>
    <xdr:to>
      <xdr:col>85</xdr:col>
      <xdr:colOff>177800</xdr:colOff>
      <xdr:row>54</xdr:row>
      <xdr:rowOff>110490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31750</xdr:rowOff>
    </xdr:from>
    <xdr:ext cx="534670" cy="2584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1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147320</xdr:rowOff>
    </xdr:from>
    <xdr:to>
      <xdr:col>81</xdr:col>
      <xdr:colOff>101600</xdr:colOff>
      <xdr:row>57</xdr:row>
      <xdr:rowOff>77470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68580</xdr:rowOff>
    </xdr:from>
    <xdr:ext cx="53403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3965" y="9841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116840</xdr:rowOff>
    </xdr:from>
    <xdr:to>
      <xdr:col>76</xdr:col>
      <xdr:colOff>165100</xdr:colOff>
      <xdr:row>57</xdr:row>
      <xdr:rowOff>46990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38100</xdr:rowOff>
    </xdr:from>
    <xdr:ext cx="53403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4965" y="9810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81915</xdr:rowOff>
    </xdr:from>
    <xdr:to>
      <xdr:col>72</xdr:col>
      <xdr:colOff>38100</xdr:colOff>
      <xdr:row>57</xdr:row>
      <xdr:rowOff>12065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3175</xdr:rowOff>
    </xdr:from>
    <xdr:ext cx="53403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5965" y="9775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99695</xdr:rowOff>
    </xdr:from>
    <xdr:to>
      <xdr:col>67</xdr:col>
      <xdr:colOff>101600</xdr:colOff>
      <xdr:row>57</xdr:row>
      <xdr:rowOff>29845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46355</xdr:rowOff>
    </xdr:from>
    <xdr:ext cx="53403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6965" y="9476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8285" cy="2584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1495" cy="2584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37465</xdr:rowOff>
    </xdr:from>
    <xdr:to>
      <xdr:col>85</xdr:col>
      <xdr:colOff>126365</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84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155575</xdr:rowOff>
    </xdr:from>
    <xdr:ext cx="534670" cy="2584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20,784</a:t>
          </a:r>
          <a:endParaRPr kumimoji="1" lang="ja-JP" altLang="en-US" sz="1000" b="1">
            <a:latin typeface="ＭＳ Ｐゴシック"/>
          </a:endParaRPr>
        </a:p>
      </xdr:txBody>
    </xdr:sp>
    <xdr:clientData/>
  </xdr:oneCellAnchor>
  <xdr:twoCellAnchor>
    <xdr:from>
      <xdr:col>85</xdr:col>
      <xdr:colOff>38100</xdr:colOff>
      <xdr:row>71</xdr:row>
      <xdr:rowOff>37465</xdr:rowOff>
    </xdr:from>
    <xdr:to>
      <xdr:col>86</xdr:col>
      <xdr:colOff>25400</xdr:colOff>
      <xdr:row>71</xdr:row>
      <xdr:rowOff>37465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xdr:rowOff>
    </xdr:from>
    <xdr:to>
      <xdr:col>85</xdr:col>
      <xdr:colOff>127000</xdr:colOff>
      <xdr:row>78</xdr:row>
      <xdr:rowOff>22860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870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111760</xdr:rowOff>
    </xdr:from>
    <xdr:ext cx="378460" cy="2584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196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88900</xdr:rowOff>
    </xdr:from>
    <xdr:to>
      <xdr:col>85</xdr:col>
      <xdr:colOff>177800</xdr:colOff>
      <xdr:row>78</xdr:row>
      <xdr:rowOff>19050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64770</xdr:rowOff>
    </xdr:from>
    <xdr:to>
      <xdr:col>81</xdr:col>
      <xdr:colOff>50800</xdr:colOff>
      <xdr:row>78</xdr:row>
      <xdr:rowOff>13970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26642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72390</xdr:rowOff>
    </xdr:from>
    <xdr:to>
      <xdr:col>81</xdr:col>
      <xdr:colOff>101600</xdr:colOff>
      <xdr:row>78</xdr:row>
      <xdr:rowOff>2540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19050</xdr:rowOff>
    </xdr:from>
    <xdr:ext cx="469265" cy="2584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350" y="13049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64770</xdr:rowOff>
    </xdr:from>
    <xdr:to>
      <xdr:col>76</xdr:col>
      <xdr:colOff>114300</xdr:colOff>
      <xdr:row>77</xdr:row>
      <xdr:rowOff>154940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6642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50800</xdr:rowOff>
    </xdr:from>
    <xdr:to>
      <xdr:col>76</xdr:col>
      <xdr:colOff>165100</xdr:colOff>
      <xdr:row>77</xdr:row>
      <xdr:rowOff>152400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143510</xdr:rowOff>
    </xdr:from>
    <xdr:ext cx="469265" cy="2584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350" y="13345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154940</xdr:rowOff>
    </xdr:from>
    <xdr:to>
      <xdr:col>71</xdr:col>
      <xdr:colOff>177800</xdr:colOff>
      <xdr:row>78</xdr:row>
      <xdr:rowOff>24765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565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111125</xdr:rowOff>
    </xdr:from>
    <xdr:to>
      <xdr:col>72</xdr:col>
      <xdr:colOff>38100</xdr:colOff>
      <xdr:row>78</xdr:row>
      <xdr:rowOff>41275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32385</xdr:rowOff>
    </xdr:from>
    <xdr:ext cx="378460" cy="2584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70" y="13405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121920</xdr:rowOff>
    </xdr:from>
    <xdr:to>
      <xdr:col>67</xdr:col>
      <xdr:colOff>101600</xdr:colOff>
      <xdr:row>78</xdr:row>
      <xdr:rowOff>52070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68580</xdr:rowOff>
    </xdr:from>
    <xdr:ext cx="37846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70" y="13098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143510</xdr:rowOff>
    </xdr:from>
    <xdr:to>
      <xdr:col>85</xdr:col>
      <xdr:colOff>177800</xdr:colOff>
      <xdr:row>78</xdr:row>
      <xdr:rowOff>73660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67310</xdr:rowOff>
    </xdr:from>
    <xdr:ext cx="313690" cy="259080"/>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89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134620</xdr:rowOff>
    </xdr:from>
    <xdr:to>
      <xdr:col>81</xdr:col>
      <xdr:colOff>101600</xdr:colOff>
      <xdr:row>78</xdr:row>
      <xdr:rowOff>64770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55880</xdr:rowOff>
    </xdr:from>
    <xdr:ext cx="37846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70" y="13428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13970</xdr:rowOff>
    </xdr:from>
    <xdr:to>
      <xdr:col>76</xdr:col>
      <xdr:colOff>165100</xdr:colOff>
      <xdr:row>77</xdr:row>
      <xdr:rowOff>115570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132080</xdr:rowOff>
    </xdr:from>
    <xdr:ext cx="469265" cy="2584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350" y="12990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103505</xdr:rowOff>
    </xdr:from>
    <xdr:to>
      <xdr:col>72</xdr:col>
      <xdr:colOff>38100</xdr:colOff>
      <xdr:row>78</xdr:row>
      <xdr:rowOff>33655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50165</xdr:rowOff>
    </xdr:from>
    <xdr:ext cx="37846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70" y="130803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145415</xdr:rowOff>
    </xdr:from>
    <xdr:to>
      <xdr:col>67</xdr:col>
      <xdr:colOff>101600</xdr:colOff>
      <xdr:row>78</xdr:row>
      <xdr:rowOff>75565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78</xdr:row>
      <xdr:rowOff>66675</xdr:rowOff>
    </xdr:from>
    <xdr:ext cx="313690" cy="2584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455" y="134397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139065</xdr:rowOff>
    </xdr:from>
    <xdr:to>
      <xdr:col>85</xdr:col>
      <xdr:colOff>126365</xdr:colOff>
      <xdr:row>98</xdr:row>
      <xdr:rowOff>124460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11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128270</xdr:rowOff>
    </xdr:from>
    <xdr:ext cx="469900" cy="259080"/>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124460</xdr:rowOff>
    </xdr:from>
    <xdr:to>
      <xdr:col>86</xdr:col>
      <xdr:colOff>25400</xdr:colOff>
      <xdr:row>98</xdr:row>
      <xdr:rowOff>124460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86360</xdr:rowOff>
    </xdr:from>
    <xdr:ext cx="598805" cy="2584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102,520</a:t>
          </a:r>
          <a:endParaRPr kumimoji="1" lang="ja-JP" altLang="en-US" sz="1000" b="1">
            <a:latin typeface="ＭＳ Ｐゴシック"/>
          </a:endParaRPr>
        </a:p>
      </xdr:txBody>
    </xdr:sp>
    <xdr:clientData/>
  </xdr:oneCellAnchor>
  <xdr:twoCellAnchor>
    <xdr:from>
      <xdr:col>85</xdr:col>
      <xdr:colOff>38100</xdr:colOff>
      <xdr:row>89</xdr:row>
      <xdr:rowOff>139065</xdr:rowOff>
    </xdr:from>
    <xdr:to>
      <xdr:col>86</xdr:col>
      <xdr:colOff>25400</xdr:colOff>
      <xdr:row>89</xdr:row>
      <xdr:rowOff>139065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83820</xdr:rowOff>
    </xdr:from>
    <xdr:to>
      <xdr:col>85</xdr:col>
      <xdr:colOff>127000</xdr:colOff>
      <xdr:row>95</xdr:row>
      <xdr:rowOff>103505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715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122555</xdr:rowOff>
    </xdr:from>
    <xdr:ext cx="534670" cy="2584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10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144145</xdr:rowOff>
    </xdr:from>
    <xdr:to>
      <xdr:col>85</xdr:col>
      <xdr:colOff>177800</xdr:colOff>
      <xdr:row>96</xdr:row>
      <xdr:rowOff>74930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103505</xdr:rowOff>
    </xdr:from>
    <xdr:to>
      <xdr:col>81</xdr:col>
      <xdr:colOff>50800</xdr:colOff>
      <xdr:row>95</xdr:row>
      <xdr:rowOff>126365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912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156210</xdr:rowOff>
    </xdr:from>
    <xdr:to>
      <xdr:col>81</xdr:col>
      <xdr:colOff>101600</xdr:colOff>
      <xdr:row>96</xdr:row>
      <xdr:rowOff>86360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77470</xdr:rowOff>
    </xdr:from>
    <xdr:ext cx="534035" cy="2584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3965" y="16536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126365</xdr:rowOff>
    </xdr:from>
    <xdr:to>
      <xdr:col>76</xdr:col>
      <xdr:colOff>114300</xdr:colOff>
      <xdr:row>95</xdr:row>
      <xdr:rowOff>128270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414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163830</xdr:rowOff>
    </xdr:from>
    <xdr:to>
      <xdr:col>76</xdr:col>
      <xdr:colOff>165100</xdr:colOff>
      <xdr:row>96</xdr:row>
      <xdr:rowOff>93980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85090</xdr:rowOff>
    </xdr:from>
    <xdr:ext cx="53403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4965" y="16544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128270</xdr:rowOff>
    </xdr:from>
    <xdr:to>
      <xdr:col>71</xdr:col>
      <xdr:colOff>177800</xdr:colOff>
      <xdr:row>95</xdr:row>
      <xdr:rowOff>128905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16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141605</xdr:rowOff>
    </xdr:from>
    <xdr:to>
      <xdr:col>72</xdr:col>
      <xdr:colOff>38100</xdr:colOff>
      <xdr:row>96</xdr:row>
      <xdr:rowOff>71755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63500</xdr:rowOff>
    </xdr:from>
    <xdr:ext cx="534035" cy="2584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5965" y="1652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128905</xdr:rowOff>
    </xdr:from>
    <xdr:to>
      <xdr:col>67</xdr:col>
      <xdr:colOff>101600</xdr:colOff>
      <xdr:row>96</xdr:row>
      <xdr:rowOff>59055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50165</xdr:rowOff>
    </xdr:from>
    <xdr:ext cx="53403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6965" y="1650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95</xdr:row>
      <xdr:rowOff>33020</xdr:rowOff>
    </xdr:from>
    <xdr:to>
      <xdr:col>85</xdr:col>
      <xdr:colOff>177800</xdr:colOff>
      <xdr:row>95</xdr:row>
      <xdr:rowOff>134620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55880</xdr:rowOff>
    </xdr:from>
    <xdr:ext cx="534670" cy="259080"/>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7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52705</xdr:rowOff>
    </xdr:from>
    <xdr:to>
      <xdr:col>81</xdr:col>
      <xdr:colOff>101600</xdr:colOff>
      <xdr:row>95</xdr:row>
      <xdr:rowOff>154940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170815</xdr:rowOff>
    </xdr:from>
    <xdr:ext cx="534035" cy="2584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3965" y="16115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75565</xdr:rowOff>
    </xdr:from>
    <xdr:to>
      <xdr:col>76</xdr:col>
      <xdr:colOff>165100</xdr:colOff>
      <xdr:row>96</xdr:row>
      <xdr:rowOff>6350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22225</xdr:rowOff>
    </xdr:from>
    <xdr:ext cx="534035" cy="2584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4965" y="1613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77470</xdr:rowOff>
    </xdr:from>
    <xdr:to>
      <xdr:col>72</xdr:col>
      <xdr:colOff>38100</xdr:colOff>
      <xdr:row>96</xdr:row>
      <xdr:rowOff>7620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24130</xdr:rowOff>
    </xdr:from>
    <xdr:ext cx="53403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5965" y="1614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78105</xdr:rowOff>
    </xdr:from>
    <xdr:to>
      <xdr:col>67</xdr:col>
      <xdr:colOff>101600</xdr:colOff>
      <xdr:row>96</xdr:row>
      <xdr:rowOff>8255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24765</xdr:rowOff>
    </xdr:from>
    <xdr:ext cx="53403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6965" y="16141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725" cy="2584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725" cy="2584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6725" cy="2584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xdr:rowOff>
    </xdr:from>
    <xdr:to>
      <xdr:col>116</xdr:col>
      <xdr:colOff>62865</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130810</xdr:rowOff>
    </xdr:from>
    <xdr:ext cx="469900" cy="259080"/>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2,528</a:t>
          </a:r>
          <a:endParaRPr kumimoji="1" lang="ja-JP" altLang="en-US" sz="1000" b="1">
            <a:latin typeface="ＭＳ Ｐゴシック"/>
          </a:endParaRPr>
        </a:p>
      </xdr:txBody>
    </xdr:sp>
    <xdr:clientData/>
  </xdr:oneCellAnchor>
  <xdr:twoCellAnchor>
    <xdr:from>
      <xdr:col>115</xdr:col>
      <xdr:colOff>165100</xdr:colOff>
      <xdr:row>32</xdr:row>
      <xdr:rowOff>12700</xdr:rowOff>
    </xdr:from>
    <xdr:to>
      <xdr:col>116</xdr:col>
      <xdr:colOff>152400</xdr:colOff>
      <xdr:row>32</xdr:row>
      <xdr:rowOff>12700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57150</xdr:rowOff>
    </xdr:from>
    <xdr:ext cx="378460" cy="259080"/>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8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34290</xdr:rowOff>
    </xdr:from>
    <xdr:to>
      <xdr:col>116</xdr:col>
      <xdr:colOff>114300</xdr:colOff>
      <xdr:row>38</xdr:row>
      <xdr:rowOff>135890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40640</xdr:rowOff>
    </xdr:from>
    <xdr:to>
      <xdr:col>112</xdr:col>
      <xdr:colOff>38100</xdr:colOff>
      <xdr:row>38</xdr:row>
      <xdr:rowOff>141605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158115</xdr:rowOff>
    </xdr:from>
    <xdr:ext cx="378460" cy="2584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70" y="6330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9525</xdr:rowOff>
    </xdr:from>
    <xdr:to>
      <xdr:col>107</xdr:col>
      <xdr:colOff>101600</xdr:colOff>
      <xdr:row>38</xdr:row>
      <xdr:rowOff>111125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127635</xdr:rowOff>
    </xdr:from>
    <xdr:ext cx="37846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170180</xdr:rowOff>
    </xdr:from>
    <xdr:ext cx="31369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455" y="6342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26035</xdr:rowOff>
    </xdr:from>
    <xdr:to>
      <xdr:col>98</xdr:col>
      <xdr:colOff>38100</xdr:colOff>
      <xdr:row>38</xdr:row>
      <xdr:rowOff>127635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144145</xdr:rowOff>
    </xdr:from>
    <xdr:ext cx="378460" cy="2584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70" y="63163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xdr:rowOff>
    </xdr:from>
    <xdr:ext cx="249555" cy="259080"/>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8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住民一人当たりのコストを目的別にみると、教育費において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64,203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円となっており、類似団体の平均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52,741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比較して高い水準となっている。主な要因としては、中学校建設事業費が増加したことなどが挙げられる。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収支については、各年度とも黒字を計上している。実質単年度収支については、扶助費等の経常経費充当一般財源の増加分等を財政調整基金の取崩しで補てんしたことによりマイナスとなっている。今後も、経常経費の増加が見込まれるため、事業の必要性・緊急性等の優先順位を考慮し、財政調整基金に依存しない財政運営を行っていく必要があ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奈良県天理市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連結実質収支については、各年度とも黒字となっており、健全性は保たれている。特に、水道事業会計、下水道事業会計及び一般会計等について、黒字額は堅調となっている。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今後についても、事業会計をはじめとする全会計において黒字が見込まれることから、連結実質収支は黒字で推移するものと思われる。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元利償還金については、過去からの地方債の発行抑制策により、横ばいで推移している。近年は、臨時財政対策債や退職手当債の発行、第三セクター等改革推進債の発行に係る償還金が増えている一方で、公営企業債の元利償還金に対する繰入額については、今後公営企業債の償還が進み、減少傾向で推移すると見込まれ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今後は、市や関連一部事務組合での大規模な建設事業に伴う起債が予定されていることから、元利償還金等の推移を注視していく。</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一般会計等に係る地方債の現在高については、臨時財政対策債や退職手当債、第三セクター等改革推進債の発行により一時増加傾向にあったが、近年は減少が続いており、令和２年度は前年比で</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323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減少することとなった。公営企業債等繰入見込額については、上下水道事業債への繰入見込みが減少傾向にある。また、退職手当負担見込額についても、新規採用職員の抑制により減少傾向にある。一方、充当可能特定歳入については、都市計画税充当可能額の減少により、大幅に減少してきている。これは、都市計画税の減少に相反する形で都市計画事業が伸びているためであ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今後については、市や関連一部事務組合での大規模な建設事業に伴う起債が予定されていることから、将来負担額の推移を注視していく。</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奈良県天理市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全体としては、周辺地区環境整備基金の新設、福祉ゾーンの土地売払い収入等の積立による基金の充実により、前年度から</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396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基金全体の積立金額は、類似団体に比べると大幅に低い水準にあるが、今後も社会保障関係経費等の増加、また市や関連一部事務組合での大規模な建設事業が予定されているなど、各基金において積立額が大幅に増えていく見込みはなく、数年はそれら事業のために基金を取り崩していく見込み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今後は、近年多発する災害等による突発的な財政需要や、景気変動に伴う税収の減少などにも備えるため、歳入増加策や業務効率の改善・経費の最小化により、現行基金残高の維持に努める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地元公共事業積立基金は、財産区住民の福祉を増進する目的で行う公共事業の資金として充当するための基金である。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公共施設整備基金は、公共施設の整備事業の経費に充当するための基金である。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周辺地区環境整備基金は、設置予定のごみ焼却により係る周辺地区の発展と活性化を推進するための経費に充当するための基金である。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ふるさと天理応援基金は、天理市の魅力を高めるためにふるさと天理応援寄附金を充当するための基金である。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地域福祉基金は、地域の振興に資するための経費に充当するための基金である。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ふるさと天理応援基金については、ふるさと納税推進事業等に充当し、前年度より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百万円減少している。周辺地区環境整備基金については、令和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年度より新設し、</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197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百万円皆増している。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は、施設の老朽化に伴う更新費用等の増加により、特定目的基金全体としては大幅に増加する見込みはないものの、ふるさと天理応援基金については、返礼品やインターネット上でのポータルサイトの拡充など、ふるさと納税による寄附の増加により、基金の充実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財政調整基金が増加した主な理由は、国民健康保険特別会計の歳計剰余金を積立てたことによる。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は、類似団体と比べると大幅に低い水準にあるが、今後も社会保障関係経費の増加等により、徐々に減少していくものと考えられる。これらに加え、近年多発する災害による突発的な財政需要や、景気変動に伴う税収の減少等にも備えるため、現行基金残高の維持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今年度減債基金が増加した主な理由は、福祉ゾーンの土地売払い収入等を積立てたことによる。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今後については、土地開発公社解散に伴う第三セクター等改革推進債等の償還財源に充当する予定である。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奈良県天理市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64,027
63,157
86.42
34,585,477
33,325,151
1,138,783
14,865,330
23,867,021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56.2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有形固定資産減価償却率は全国平均を上回っており、年々上昇が続いている。今後は平成</a:t>
          </a:r>
          <a:r>
            <a:rPr kumimoji="1" lang="en-US" altLang="ja-JP" sz="1100">
              <a:latin typeface="ＭＳ Ｐゴシック"/>
              <a:ea typeface="ＭＳ Ｐゴシック"/>
            </a:rPr>
            <a:t>28</a:t>
          </a:r>
          <a:r>
            <a:rPr kumimoji="1" lang="ja-JP" altLang="en-US" sz="1100">
              <a:latin typeface="ＭＳ Ｐゴシック"/>
              <a:ea typeface="ＭＳ Ｐゴシック"/>
            </a:rPr>
            <a:t>年に策定した公共施設総合管理計画に基づき、各種施設の老朽化や多額の更新・改修費用への対応を進めるとともに、人口規模の変化に応じた施設の規模・総量の最適化に取り組む。</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78740</xdr:rowOff>
    </xdr:from>
    <xdr:to>
      <xdr:col>23</xdr:col>
      <xdr:colOff>85090</xdr:colOff>
      <xdr:row>35</xdr:row>
      <xdr:rowOff>62230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30796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66040</xdr:rowOff>
    </xdr:from>
    <xdr:ext cx="402590" cy="256540"/>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38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62230</xdr:rowOff>
    </xdr:from>
    <xdr:to>
      <xdr:col>23</xdr:col>
      <xdr:colOff>174625</xdr:colOff>
      <xdr:row>35</xdr:row>
      <xdr:rowOff>62230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3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25400</xdr:rowOff>
    </xdr:from>
    <xdr:ext cx="402590" cy="259080"/>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083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78740</xdr:rowOff>
    </xdr:from>
    <xdr:to>
      <xdr:col>23</xdr:col>
      <xdr:colOff>174625</xdr:colOff>
      <xdr:row>26</xdr:row>
      <xdr:rowOff>78740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158750</xdr:rowOff>
    </xdr:from>
    <xdr:ext cx="402590" cy="259080"/>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7377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135890</xdr:rowOff>
    </xdr:from>
    <xdr:to>
      <xdr:col>23</xdr:col>
      <xdr:colOff>136525</xdr:colOff>
      <xdr:row>32</xdr:row>
      <xdr:rowOff>66040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95885</xdr:rowOff>
    </xdr:from>
    <xdr:to>
      <xdr:col>19</xdr:col>
      <xdr:colOff>187325</xdr:colOff>
      <xdr:row>32</xdr:row>
      <xdr:rowOff>26035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55880</xdr:rowOff>
    </xdr:from>
    <xdr:to>
      <xdr:col>15</xdr:col>
      <xdr:colOff>187325</xdr:colOff>
      <xdr:row>31</xdr:row>
      <xdr:rowOff>157480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31115</xdr:rowOff>
    </xdr:from>
    <xdr:to>
      <xdr:col>11</xdr:col>
      <xdr:colOff>187325</xdr:colOff>
      <xdr:row>31</xdr:row>
      <xdr:rowOff>132715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61595</xdr:rowOff>
    </xdr:from>
    <xdr:to>
      <xdr:col>7</xdr:col>
      <xdr:colOff>187325</xdr:colOff>
      <xdr:row>31</xdr:row>
      <xdr:rowOff>163195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69215</xdr:rowOff>
    </xdr:from>
    <xdr:ext cx="402590" cy="259080"/>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327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78740</xdr:rowOff>
    </xdr:from>
    <xdr:to>
      <xdr:col>19</xdr:col>
      <xdr:colOff>187325</xdr:colOff>
      <xdr:row>33</xdr:row>
      <xdr:rowOff>8890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129540</xdr:rowOff>
    </xdr:from>
    <xdr:to>
      <xdr:col>23</xdr:col>
      <xdr:colOff>85725</xdr:colOff>
      <xdr:row>32</xdr:row>
      <xdr:rowOff>141605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387465"/>
          <a:ext cx="711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53975</xdr:rowOff>
    </xdr:from>
    <xdr:to>
      <xdr:col>15</xdr:col>
      <xdr:colOff>187325</xdr:colOff>
      <xdr:row>32</xdr:row>
      <xdr:rowOff>155575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104775</xdr:rowOff>
    </xdr:from>
    <xdr:to>
      <xdr:col>19</xdr:col>
      <xdr:colOff>136525</xdr:colOff>
      <xdr:row>32</xdr:row>
      <xdr:rowOff>129540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36270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22860</xdr:rowOff>
    </xdr:from>
    <xdr:to>
      <xdr:col>11</xdr:col>
      <xdr:colOff>187325</xdr:colOff>
      <xdr:row>32</xdr:row>
      <xdr:rowOff>124460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73660</xdr:rowOff>
    </xdr:from>
    <xdr:to>
      <xdr:col>15</xdr:col>
      <xdr:colOff>136525</xdr:colOff>
      <xdr:row>32</xdr:row>
      <xdr:rowOff>104775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33158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157480</xdr:rowOff>
    </xdr:from>
    <xdr:to>
      <xdr:col>7</xdr:col>
      <xdr:colOff>187325</xdr:colOff>
      <xdr:row>32</xdr:row>
      <xdr:rowOff>87630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36830</xdr:rowOff>
    </xdr:from>
    <xdr:to>
      <xdr:col>11</xdr:col>
      <xdr:colOff>136525</xdr:colOff>
      <xdr:row>32</xdr:row>
      <xdr:rowOff>73660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29475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42545</xdr:rowOff>
    </xdr:from>
    <xdr:ext cx="402590" cy="256540"/>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35" y="5957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2540</xdr:rowOff>
    </xdr:from>
    <xdr:ext cx="402590" cy="259080"/>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35" y="5917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149225</xdr:rowOff>
    </xdr:from>
    <xdr:ext cx="402590" cy="259080"/>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35" y="5892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8255</xdr:rowOff>
    </xdr:from>
    <xdr:ext cx="402590" cy="256540"/>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35" y="5923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171450</xdr:rowOff>
    </xdr:from>
    <xdr:ext cx="402590" cy="259080"/>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35" y="6429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146685</xdr:rowOff>
    </xdr:from>
    <xdr:ext cx="402590" cy="256540"/>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35" y="6404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115570</xdr:rowOff>
    </xdr:from>
    <xdr:ext cx="402590" cy="259080"/>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35" y="63734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78740</xdr:rowOff>
    </xdr:from>
    <xdr:ext cx="402590" cy="259080"/>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35" y="6336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[ 822.7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債務償還比率は類似団体の中でも高く、全国平均を上回っている。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令和２年度においては地方債残高が減少し、将来負担比率は改善しているものの、依然人件費等の経常支出が多く、債務償還比率が高い傾向にある。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近年は、全庁をあげた業務の見直しや働き方改革の推進、指定管理者制度の活用をし、人件費の抑制に努めている。</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89535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304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93345</xdr:rowOff>
    </xdr:from>
    <xdr:ext cx="558165" cy="259080"/>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94170"/>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89535</xdr:rowOff>
    </xdr:from>
    <xdr:to>
      <xdr:col>76</xdr:col>
      <xdr:colOff>111125</xdr:colOff>
      <xdr:row>34</xdr:row>
      <xdr:rowOff>89535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121920</xdr:rowOff>
    </xdr:from>
    <xdr:ext cx="467360" cy="256540"/>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6549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111760</xdr:rowOff>
    </xdr:from>
    <xdr:to>
      <xdr:col>72</xdr:col>
      <xdr:colOff>123825</xdr:colOff>
      <xdr:row>31</xdr:row>
      <xdr:rowOff>41910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118745</xdr:rowOff>
    </xdr:from>
    <xdr:to>
      <xdr:col>68</xdr:col>
      <xdr:colOff>123825</xdr:colOff>
      <xdr:row>31</xdr:row>
      <xdr:rowOff>48895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162560</xdr:rowOff>
    </xdr:from>
    <xdr:to>
      <xdr:col>64</xdr:col>
      <xdr:colOff>123825</xdr:colOff>
      <xdr:row>31</xdr:row>
      <xdr:rowOff>92710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12700</xdr:rowOff>
    </xdr:from>
    <xdr:to>
      <xdr:col>60</xdr:col>
      <xdr:colOff>123825</xdr:colOff>
      <xdr:row>31</xdr:row>
      <xdr:rowOff>114300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162560</xdr:rowOff>
    </xdr:from>
    <xdr:to>
      <xdr:col>76</xdr:col>
      <xdr:colOff>73025</xdr:colOff>
      <xdr:row>32</xdr:row>
      <xdr:rowOff>92710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140970</xdr:rowOff>
    </xdr:from>
    <xdr:ext cx="467360" cy="259080"/>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227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158115</xdr:rowOff>
    </xdr:from>
    <xdr:to>
      <xdr:col>72</xdr:col>
      <xdr:colOff>123825</xdr:colOff>
      <xdr:row>33</xdr:row>
      <xdr:rowOff>88265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41910</xdr:rowOff>
    </xdr:from>
    <xdr:to>
      <xdr:col>76</xdr:col>
      <xdr:colOff>22225</xdr:colOff>
      <xdr:row>33</xdr:row>
      <xdr:rowOff>37465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299835"/>
          <a:ext cx="711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133985</xdr:rowOff>
    </xdr:from>
    <xdr:to>
      <xdr:col>68</xdr:col>
      <xdr:colOff>123825</xdr:colOff>
      <xdr:row>34</xdr:row>
      <xdr:rowOff>64135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37465</xdr:rowOff>
    </xdr:from>
    <xdr:to>
      <xdr:col>72</xdr:col>
      <xdr:colOff>73025</xdr:colOff>
      <xdr:row>34</xdr:row>
      <xdr:rowOff>13335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466840"/>
          <a:ext cx="762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100965</xdr:rowOff>
    </xdr:from>
    <xdr:to>
      <xdr:col>64</xdr:col>
      <xdr:colOff>123825</xdr:colOff>
      <xdr:row>34</xdr:row>
      <xdr:rowOff>31115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151765</xdr:rowOff>
    </xdr:from>
    <xdr:to>
      <xdr:col>68</xdr:col>
      <xdr:colOff>73025</xdr:colOff>
      <xdr:row>34</xdr:row>
      <xdr:rowOff>13335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58114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71755</xdr:rowOff>
    </xdr:from>
    <xdr:to>
      <xdr:col>60</xdr:col>
      <xdr:colOff>123825</xdr:colOff>
      <xdr:row>35</xdr:row>
      <xdr:rowOff>1905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151765</xdr:rowOff>
    </xdr:from>
    <xdr:to>
      <xdr:col>64</xdr:col>
      <xdr:colOff>73025</xdr:colOff>
      <xdr:row>34</xdr:row>
      <xdr:rowOff>122555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581140"/>
          <a:ext cx="762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58420</xdr:rowOff>
    </xdr:from>
    <xdr:ext cx="467360" cy="259080"/>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650" y="5801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65405</xdr:rowOff>
    </xdr:from>
    <xdr:ext cx="467360" cy="256540"/>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350" y="5808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109220</xdr:rowOff>
    </xdr:from>
    <xdr:ext cx="467360" cy="256540"/>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350" y="5852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130810</xdr:rowOff>
    </xdr:from>
    <xdr:ext cx="467360" cy="259080"/>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350" y="5874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79375</xdr:rowOff>
    </xdr:from>
    <xdr:ext cx="467360" cy="2584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650" y="65087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34</xdr:row>
      <xdr:rowOff>55245</xdr:rowOff>
    </xdr:from>
    <xdr:ext cx="560705" cy="256540"/>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41630" y="6656070"/>
          <a:ext cx="560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1,084.9</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34</xdr:row>
      <xdr:rowOff>22225</xdr:rowOff>
    </xdr:from>
    <xdr:ext cx="560705" cy="2584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279630" y="662305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1,057.3</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34</xdr:row>
      <xdr:rowOff>164465</xdr:rowOff>
    </xdr:from>
    <xdr:ext cx="560705" cy="259080"/>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17630" y="676529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64,027
63,157
86.42
34,585,477
33,325,151
1,138,783
14,865,330
23,867,021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56.2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74930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39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78105</xdr:rowOff>
    </xdr:from>
    <xdr:ext cx="405130" cy="256540"/>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90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74930</xdr:rowOff>
    </xdr:from>
    <xdr:to>
      <xdr:col>24</xdr:col>
      <xdr:colOff>152400</xdr:colOff>
      <xdr:row>42</xdr:row>
      <xdr:rowOff>74930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6540"/>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159385</xdr:rowOff>
    </xdr:from>
    <xdr:ext cx="405130" cy="2584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030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136525</xdr:rowOff>
    </xdr:from>
    <xdr:to>
      <xdr:col>24</xdr:col>
      <xdr:colOff>114300</xdr:colOff>
      <xdr:row>39</xdr:row>
      <xdr:rowOff>66675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95885</xdr:rowOff>
    </xdr:from>
    <xdr:to>
      <xdr:col>15</xdr:col>
      <xdr:colOff>101600</xdr:colOff>
      <xdr:row>39</xdr:row>
      <xdr:rowOff>26035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73025</xdr:rowOff>
    </xdr:from>
    <xdr:to>
      <xdr:col>10</xdr:col>
      <xdr:colOff>165100</xdr:colOff>
      <xdr:row>39</xdr:row>
      <xdr:rowOff>3175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167640</xdr:rowOff>
    </xdr:from>
    <xdr:to>
      <xdr:col>24</xdr:col>
      <xdr:colOff>114300</xdr:colOff>
      <xdr:row>39</xdr:row>
      <xdr:rowOff>97790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146050</xdr:rowOff>
    </xdr:from>
    <xdr:ext cx="405130" cy="256540"/>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661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133350</xdr:rowOff>
    </xdr:from>
    <xdr:to>
      <xdr:col>20</xdr:col>
      <xdr:colOff>38100</xdr:colOff>
      <xdr:row>39</xdr:row>
      <xdr:rowOff>63500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12700</xdr:rowOff>
    </xdr:from>
    <xdr:to>
      <xdr:col>24</xdr:col>
      <xdr:colOff>63500</xdr:colOff>
      <xdr:row>39</xdr:row>
      <xdr:rowOff>46990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992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103505</xdr:rowOff>
    </xdr:from>
    <xdr:to>
      <xdr:col>15</xdr:col>
      <xdr:colOff>101600</xdr:colOff>
      <xdr:row>39</xdr:row>
      <xdr:rowOff>33655</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154940</xdr:rowOff>
    </xdr:from>
    <xdr:to>
      <xdr:col>19</xdr:col>
      <xdr:colOff>177800</xdr:colOff>
      <xdr:row>39</xdr:row>
      <xdr:rowOff>12700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700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80645</xdr:rowOff>
    </xdr:from>
    <xdr:to>
      <xdr:col>10</xdr:col>
      <xdr:colOff>165100</xdr:colOff>
      <xdr:row>39</xdr:row>
      <xdr:rowOff>10795</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132080</xdr:rowOff>
    </xdr:from>
    <xdr:to>
      <xdr:col>15</xdr:col>
      <xdr:colOff>50800</xdr:colOff>
      <xdr:row>38</xdr:row>
      <xdr:rowOff>154940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47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63500</xdr:rowOff>
    </xdr:from>
    <xdr:to>
      <xdr:col>6</xdr:col>
      <xdr:colOff>38100</xdr:colOff>
      <xdr:row>38</xdr:row>
      <xdr:rowOff>164465</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113665</xdr:rowOff>
    </xdr:from>
    <xdr:to>
      <xdr:col>10</xdr:col>
      <xdr:colOff>114300</xdr:colOff>
      <xdr:row>38</xdr:row>
      <xdr:rowOff>132080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6287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63500</xdr:rowOff>
    </xdr:from>
    <xdr:ext cx="405130" cy="256540"/>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35" y="6407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42545</xdr:rowOff>
    </xdr:from>
    <xdr:ext cx="402590" cy="256540"/>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35" y="63861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19685</xdr:rowOff>
    </xdr:from>
    <xdr:ext cx="402590" cy="256540"/>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35" y="63633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166370</xdr:rowOff>
    </xdr:from>
    <xdr:ext cx="402590" cy="256540"/>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35" y="6338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54610</xdr:rowOff>
    </xdr:from>
    <xdr:ext cx="405130" cy="256540"/>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35" y="6741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24765</xdr:rowOff>
    </xdr:from>
    <xdr:ext cx="402590" cy="259080"/>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35" y="6711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1905</xdr:rowOff>
    </xdr:from>
    <xdr:ext cx="402590" cy="259080"/>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35" y="6688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155575</xdr:rowOff>
    </xdr:from>
    <xdr:ext cx="402590" cy="256540"/>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35" y="6670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123190</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5249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6540"/>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1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69850</xdr:rowOff>
    </xdr:from>
    <xdr:ext cx="534670" cy="259080"/>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2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33.760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123190</xdr:rowOff>
    </xdr:from>
    <xdr:to>
      <xdr:col>55</xdr:col>
      <xdr:colOff>88900</xdr:colOff>
      <xdr:row>34</xdr:row>
      <xdr:rowOff>123190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5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69215</xdr:rowOff>
    </xdr:from>
    <xdr:ext cx="469900" cy="259080"/>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557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46355</xdr:rowOff>
    </xdr:from>
    <xdr:to>
      <xdr:col>55</xdr:col>
      <xdr:colOff>50800</xdr:colOff>
      <xdr:row>40</xdr:row>
      <xdr:rowOff>147955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9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48260</xdr:rowOff>
    </xdr:from>
    <xdr:to>
      <xdr:col>50</xdr:col>
      <xdr:colOff>165100</xdr:colOff>
      <xdr:row>40</xdr:row>
      <xdr:rowOff>149860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6350</xdr:rowOff>
    </xdr:from>
    <xdr:to>
      <xdr:col>41</xdr:col>
      <xdr:colOff>101600</xdr:colOff>
      <xdr:row>40</xdr:row>
      <xdr:rowOff>107315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86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83820</xdr:rowOff>
    </xdr:from>
    <xdr:ext cx="469900" cy="259080"/>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4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0142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111125</xdr:rowOff>
    </xdr:from>
    <xdr:to>
      <xdr:col>46</xdr:col>
      <xdr:colOff>38100</xdr:colOff>
      <xdr:row>41</xdr:row>
      <xdr:rowOff>41275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161925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0180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161925</xdr:rowOff>
    </xdr:from>
    <xdr:to>
      <xdr:col>45</xdr:col>
      <xdr:colOff>177800</xdr:colOff>
      <xdr:row>40</xdr:row>
      <xdr:rowOff>163830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019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114935</xdr:rowOff>
    </xdr:from>
    <xdr:to>
      <xdr:col>36</xdr:col>
      <xdr:colOff>165100</xdr:colOff>
      <xdr:row>41</xdr:row>
      <xdr:rowOff>45085</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166370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0218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166370</xdr:rowOff>
    </xdr:from>
    <xdr:ext cx="469900" cy="256540"/>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650" y="66814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635</xdr:rowOff>
    </xdr:from>
    <xdr:ext cx="467360" cy="259080"/>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350" y="6687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123825</xdr:rowOff>
    </xdr:from>
    <xdr:ext cx="467360" cy="256540"/>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350" y="66389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128270</xdr:rowOff>
    </xdr:from>
    <xdr:ext cx="467360" cy="259080"/>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350" y="6643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30480</xdr:rowOff>
    </xdr:from>
    <xdr:ext cx="469900" cy="256540"/>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650" y="70599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32385</xdr:rowOff>
    </xdr:from>
    <xdr:ext cx="467360" cy="256540"/>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350" y="70618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34290</xdr:rowOff>
    </xdr:from>
    <xdr:ext cx="467360" cy="259080"/>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350" y="7063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36195</xdr:rowOff>
    </xdr:from>
    <xdr:ext cx="467360" cy="259080"/>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350" y="7065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42545</xdr:rowOff>
    </xdr:from>
    <xdr:to>
      <xdr:col>24</xdr:col>
      <xdr:colOff>62865</xdr:colOff>
      <xdr:row>63</xdr:row>
      <xdr:rowOff>85090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43745"/>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88900</xdr:rowOff>
    </xdr:from>
    <xdr:ext cx="405130" cy="256540"/>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8902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85090</xdr:rowOff>
    </xdr:from>
    <xdr:to>
      <xdr:col>24</xdr:col>
      <xdr:colOff>152400</xdr:colOff>
      <xdr:row>63</xdr:row>
      <xdr:rowOff>85090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88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160655</xdr:rowOff>
    </xdr:from>
    <xdr:ext cx="405130" cy="259080"/>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41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42545</xdr:rowOff>
    </xdr:from>
    <xdr:to>
      <xdr:col>24</xdr:col>
      <xdr:colOff>152400</xdr:colOff>
      <xdr:row>56</xdr:row>
      <xdr:rowOff>42545</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4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145415</xdr:rowOff>
    </xdr:from>
    <xdr:ext cx="405130" cy="256540"/>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609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35560</xdr:rowOff>
    </xdr:from>
    <xdr:to>
      <xdr:col>10</xdr:col>
      <xdr:colOff>165100</xdr:colOff>
      <xdr:row>60</xdr:row>
      <xdr:rowOff>137160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22860</xdr:rowOff>
    </xdr:from>
    <xdr:to>
      <xdr:col>6</xdr:col>
      <xdr:colOff>38100</xdr:colOff>
      <xdr:row>60</xdr:row>
      <xdr:rowOff>124460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127000</xdr:rowOff>
    </xdr:from>
    <xdr:to>
      <xdr:col>24</xdr:col>
      <xdr:colOff>114300</xdr:colOff>
      <xdr:row>63</xdr:row>
      <xdr:rowOff>57150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41910</xdr:rowOff>
    </xdr:from>
    <xdr:ext cx="405130" cy="256540"/>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671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115570</xdr:rowOff>
    </xdr:from>
    <xdr:to>
      <xdr:col>20</xdr:col>
      <xdr:colOff>38100</xdr:colOff>
      <xdr:row>63</xdr:row>
      <xdr:rowOff>45720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166370</xdr:rowOff>
    </xdr:from>
    <xdr:to>
      <xdr:col>24</xdr:col>
      <xdr:colOff>63500</xdr:colOff>
      <xdr:row>63</xdr:row>
      <xdr:rowOff>6350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7962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107315</xdr:rowOff>
    </xdr:from>
    <xdr:to>
      <xdr:col>15</xdr:col>
      <xdr:colOff>101600</xdr:colOff>
      <xdr:row>63</xdr:row>
      <xdr:rowOff>37465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158115</xdr:rowOff>
    </xdr:from>
    <xdr:to>
      <xdr:col>19</xdr:col>
      <xdr:colOff>177800</xdr:colOff>
      <xdr:row>62</xdr:row>
      <xdr:rowOff>166370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7880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95885</xdr:rowOff>
    </xdr:from>
    <xdr:to>
      <xdr:col>10</xdr:col>
      <xdr:colOff>165100</xdr:colOff>
      <xdr:row>63</xdr:row>
      <xdr:rowOff>26035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146685</xdr:rowOff>
    </xdr:from>
    <xdr:to>
      <xdr:col>15</xdr:col>
      <xdr:colOff>50800</xdr:colOff>
      <xdr:row>62</xdr:row>
      <xdr:rowOff>158115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7765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84455</xdr:rowOff>
    </xdr:from>
    <xdr:to>
      <xdr:col>6</xdr:col>
      <xdr:colOff>38100</xdr:colOff>
      <xdr:row>63</xdr:row>
      <xdr:rowOff>14605</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135255</xdr:rowOff>
    </xdr:from>
    <xdr:to>
      <xdr:col>10</xdr:col>
      <xdr:colOff>114300</xdr:colOff>
      <xdr:row>62</xdr:row>
      <xdr:rowOff>146685</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7651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33020</xdr:rowOff>
    </xdr:from>
    <xdr:ext cx="405130" cy="259080"/>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35" y="1014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10160</xdr:rowOff>
    </xdr:from>
    <xdr:ext cx="402590" cy="259080"/>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35" y="10125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153670</xdr:rowOff>
    </xdr:from>
    <xdr:ext cx="402590" cy="259080"/>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35" y="10097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140970</xdr:rowOff>
    </xdr:from>
    <xdr:ext cx="402590" cy="259080"/>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35" y="10085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36830</xdr:rowOff>
    </xdr:from>
    <xdr:ext cx="405130" cy="259080"/>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35" y="10838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29210</xdr:rowOff>
    </xdr:from>
    <xdr:ext cx="402590" cy="256540"/>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35" y="10830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17780</xdr:rowOff>
    </xdr:from>
    <xdr:ext cx="402590" cy="256540"/>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35" y="10819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6350</xdr:rowOff>
    </xdr:from>
    <xdr:ext cx="402590" cy="256540"/>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35" y="108077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66040</xdr:rowOff>
    </xdr:from>
    <xdr:to>
      <xdr:col>54</xdr:col>
      <xdr:colOff>189865</xdr:colOff>
      <xdr:row>64</xdr:row>
      <xdr:rowOff>70485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6724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469900" cy="256540"/>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7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70485</xdr:rowOff>
    </xdr:from>
    <xdr:to>
      <xdr:col>55</xdr:col>
      <xdr:colOff>88900</xdr:colOff>
      <xdr:row>64</xdr:row>
      <xdr:rowOff>70485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12700</xdr:rowOff>
    </xdr:from>
    <xdr:ext cx="690245" cy="259080"/>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42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1,088,106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66040</xdr:rowOff>
    </xdr:from>
    <xdr:to>
      <xdr:col>55</xdr:col>
      <xdr:colOff>88900</xdr:colOff>
      <xdr:row>56</xdr:row>
      <xdr:rowOff>66040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6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38100</xdr:rowOff>
    </xdr:from>
    <xdr:ext cx="598805" cy="259080"/>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839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108,240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60960</xdr:rowOff>
    </xdr:from>
    <xdr:to>
      <xdr:col>50</xdr:col>
      <xdr:colOff>165100</xdr:colOff>
      <xdr:row>63</xdr:row>
      <xdr:rowOff>162560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60960</xdr:rowOff>
    </xdr:from>
    <xdr:to>
      <xdr:col>46</xdr:col>
      <xdr:colOff>38100</xdr:colOff>
      <xdr:row>63</xdr:row>
      <xdr:rowOff>162560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63500</xdr:rowOff>
    </xdr:from>
    <xdr:to>
      <xdr:col>41</xdr:col>
      <xdr:colOff>101600</xdr:colOff>
      <xdr:row>63</xdr:row>
      <xdr:rowOff>164465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63500</xdr:rowOff>
    </xdr:from>
    <xdr:to>
      <xdr:col>36</xdr:col>
      <xdr:colOff>165100</xdr:colOff>
      <xdr:row>63</xdr:row>
      <xdr:rowOff>164465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163195</xdr:rowOff>
    </xdr:from>
    <xdr:to>
      <xdr:col>55</xdr:col>
      <xdr:colOff>50800</xdr:colOff>
      <xdr:row>63</xdr:row>
      <xdr:rowOff>93345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14605</xdr:rowOff>
    </xdr:from>
    <xdr:ext cx="598805" cy="259080"/>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64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161,356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42545</xdr:rowOff>
    </xdr:from>
    <xdr:to>
      <xdr:col>55</xdr:col>
      <xdr:colOff>0</xdr:colOff>
      <xdr:row>63</xdr:row>
      <xdr:rowOff>45720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8438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168910</xdr:rowOff>
    </xdr:from>
    <xdr:to>
      <xdr:col>46</xdr:col>
      <xdr:colOff>38100</xdr:colOff>
      <xdr:row>63</xdr:row>
      <xdr:rowOff>99060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48260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847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170180</xdr:rowOff>
    </xdr:from>
    <xdr:to>
      <xdr:col>41</xdr:col>
      <xdr:colOff>101600</xdr:colOff>
      <xdr:row>63</xdr:row>
      <xdr:rowOff>100330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48260</xdr:rowOff>
    </xdr:from>
    <xdr:to>
      <xdr:col>45</xdr:col>
      <xdr:colOff>177800</xdr:colOff>
      <xdr:row>63</xdr:row>
      <xdr:rowOff>49530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8496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xdr:rowOff>
    </xdr:from>
    <xdr:to>
      <xdr:col>36</xdr:col>
      <xdr:colOff>165100</xdr:colOff>
      <xdr:row>63</xdr:row>
      <xdr:rowOff>102235</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49530</xdr:rowOff>
    </xdr:from>
    <xdr:to>
      <xdr:col>41</xdr:col>
      <xdr:colOff>50800</xdr:colOff>
      <xdr:row>63</xdr:row>
      <xdr:rowOff>52070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8508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153670</xdr:rowOff>
    </xdr:from>
    <xdr:ext cx="596265" cy="259080"/>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6880" y="10955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154940</xdr:rowOff>
    </xdr:from>
    <xdr:ext cx="596265" cy="256540"/>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580" y="109562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106,761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155575</xdr:rowOff>
    </xdr:from>
    <xdr:ext cx="596265" cy="256540"/>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580" y="109569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155575</xdr:rowOff>
    </xdr:from>
    <xdr:ext cx="596265" cy="256540"/>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580" y="109569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113030</xdr:rowOff>
    </xdr:from>
    <xdr:ext cx="596265" cy="259080"/>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6880" y="105714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115570</xdr:rowOff>
    </xdr:from>
    <xdr:ext cx="596265" cy="259080"/>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580" y="10574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157,128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117475</xdr:rowOff>
    </xdr:from>
    <xdr:ext cx="596265" cy="259080"/>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580" y="105759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118745</xdr:rowOff>
    </xdr:from>
    <xdr:ext cx="596265" cy="259080"/>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580" y="105771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7500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120650</xdr:rowOff>
    </xdr:from>
    <xdr:ext cx="405130" cy="256540"/>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50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63500</xdr:rowOff>
    </xdr:from>
    <xdr:ext cx="405130" cy="256540"/>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509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40640</xdr:rowOff>
    </xdr:from>
    <xdr:to>
      <xdr:col>24</xdr:col>
      <xdr:colOff>114300</xdr:colOff>
      <xdr:row>82</xdr:row>
      <xdr:rowOff>142240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xdr:rowOff>
    </xdr:from>
    <xdr:to>
      <xdr:col>20</xdr:col>
      <xdr:colOff>38100</xdr:colOff>
      <xdr:row>82</xdr:row>
      <xdr:rowOff>113665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146685</xdr:rowOff>
    </xdr:from>
    <xdr:ext cx="405130" cy="256540"/>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3770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145415</xdr:rowOff>
    </xdr:from>
    <xdr:to>
      <xdr:col>20</xdr:col>
      <xdr:colOff>38100</xdr:colOff>
      <xdr:row>84</xdr:row>
      <xdr:rowOff>75565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24765</xdr:rowOff>
    </xdr:from>
    <xdr:to>
      <xdr:col>24</xdr:col>
      <xdr:colOff>63500</xdr:colOff>
      <xdr:row>84</xdr:row>
      <xdr:rowOff>47625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4265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24765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4018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84</xdr:row>
      <xdr:rowOff>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382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80645</xdr:rowOff>
    </xdr:from>
    <xdr:to>
      <xdr:col>6</xdr:col>
      <xdr:colOff>38100</xdr:colOff>
      <xdr:row>84</xdr:row>
      <xdr:rowOff>10795</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132080</xdr:rowOff>
    </xdr:from>
    <xdr:to>
      <xdr:col>10</xdr:col>
      <xdr:colOff>114300</xdr:colOff>
      <xdr:row>83</xdr:row>
      <xdr:rowOff>152400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3624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130175</xdr:rowOff>
    </xdr:from>
    <xdr:ext cx="405130" cy="259080"/>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35" y="1384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97790</xdr:rowOff>
    </xdr:from>
    <xdr:ext cx="402590" cy="256540"/>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35" y="138137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126365</xdr:rowOff>
    </xdr:from>
    <xdr:ext cx="402590" cy="259080"/>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35" y="1384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103505</xdr:rowOff>
    </xdr:from>
    <xdr:ext cx="402590" cy="259080"/>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35" y="1381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66675</xdr:rowOff>
    </xdr:from>
    <xdr:ext cx="405130" cy="256540"/>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35" y="144684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41910</xdr:rowOff>
    </xdr:from>
    <xdr:ext cx="402590" cy="256540"/>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35" y="14443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22860</xdr:rowOff>
    </xdr:from>
    <xdr:ext cx="402590" cy="259080"/>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35" y="14424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1905</xdr:rowOff>
    </xdr:from>
    <xdr:ext cx="402590" cy="259080"/>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35" y="144037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xdr:rowOff>
    </xdr:from>
    <xdr:to>
      <xdr:col>54</xdr:col>
      <xdr:colOff>189865</xdr:colOff>
      <xdr:row>86</xdr:row>
      <xdr:rowOff>113665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45185"/>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117475</xdr:rowOff>
    </xdr:from>
    <xdr:ext cx="469900" cy="259080"/>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113665</xdr:rowOff>
    </xdr:from>
    <xdr:to>
      <xdr:col>55</xdr:col>
      <xdr:colOff>88900</xdr:colOff>
      <xdr:row>86</xdr:row>
      <xdr:rowOff>113665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118745</xdr:rowOff>
    </xdr:from>
    <xdr:ext cx="469900" cy="259080"/>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320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xdr:rowOff>
    </xdr:from>
    <xdr:to>
      <xdr:col>55</xdr:col>
      <xdr:colOff>88900</xdr:colOff>
      <xdr:row>79</xdr:row>
      <xdr:rowOff>635</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15875</xdr:rowOff>
    </xdr:from>
    <xdr:ext cx="469900" cy="259080"/>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5891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37465</xdr:rowOff>
    </xdr:from>
    <xdr:to>
      <xdr:col>55</xdr:col>
      <xdr:colOff>50800</xdr:colOff>
      <xdr:row>85</xdr:row>
      <xdr:rowOff>139065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41275</xdr:rowOff>
    </xdr:from>
    <xdr:to>
      <xdr:col>50</xdr:col>
      <xdr:colOff>165100</xdr:colOff>
      <xdr:row>85</xdr:row>
      <xdr:rowOff>143510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41910</xdr:rowOff>
    </xdr:from>
    <xdr:to>
      <xdr:col>46</xdr:col>
      <xdr:colOff>38100</xdr:colOff>
      <xdr:row>85</xdr:row>
      <xdr:rowOff>143510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48895</xdr:rowOff>
    </xdr:from>
    <xdr:to>
      <xdr:col>41</xdr:col>
      <xdr:colOff>101600</xdr:colOff>
      <xdr:row>85</xdr:row>
      <xdr:rowOff>150495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43180</xdr:rowOff>
    </xdr:from>
    <xdr:to>
      <xdr:col>36</xdr:col>
      <xdr:colOff>165100</xdr:colOff>
      <xdr:row>85</xdr:row>
      <xdr:rowOff>144780</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61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26035</xdr:rowOff>
    </xdr:from>
    <xdr:to>
      <xdr:col>55</xdr:col>
      <xdr:colOff>50800</xdr:colOff>
      <xdr:row>85</xdr:row>
      <xdr:rowOff>127635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48895</xdr:rowOff>
    </xdr:from>
    <xdr:ext cx="469900" cy="259080"/>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45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29210</xdr:rowOff>
    </xdr:from>
    <xdr:to>
      <xdr:col>50</xdr:col>
      <xdr:colOff>165100</xdr:colOff>
      <xdr:row>85</xdr:row>
      <xdr:rowOff>130175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76835</xdr:rowOff>
    </xdr:from>
    <xdr:to>
      <xdr:col>55</xdr:col>
      <xdr:colOff>0</xdr:colOff>
      <xdr:row>85</xdr:row>
      <xdr:rowOff>79375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6500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30480</xdr:rowOff>
    </xdr:from>
    <xdr:to>
      <xdr:col>46</xdr:col>
      <xdr:colOff>38100</xdr:colOff>
      <xdr:row>85</xdr:row>
      <xdr:rowOff>132080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79375</xdr:rowOff>
    </xdr:from>
    <xdr:to>
      <xdr:col>50</xdr:col>
      <xdr:colOff>114300</xdr:colOff>
      <xdr:row>85</xdr:row>
      <xdr:rowOff>81280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652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32385</xdr:rowOff>
    </xdr:from>
    <xdr:to>
      <xdr:col>41</xdr:col>
      <xdr:colOff>101600</xdr:colOff>
      <xdr:row>85</xdr:row>
      <xdr:rowOff>133985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81280</xdr:rowOff>
    </xdr:from>
    <xdr:to>
      <xdr:col>45</xdr:col>
      <xdr:colOff>177800</xdr:colOff>
      <xdr:row>85</xdr:row>
      <xdr:rowOff>83185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654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34290</xdr:rowOff>
    </xdr:from>
    <xdr:to>
      <xdr:col>36</xdr:col>
      <xdr:colOff>165100</xdr:colOff>
      <xdr:row>85</xdr:row>
      <xdr:rowOff>135890</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83185</xdr:rowOff>
    </xdr:from>
    <xdr:to>
      <xdr:col>41</xdr:col>
      <xdr:colOff>50800</xdr:colOff>
      <xdr:row>85</xdr:row>
      <xdr:rowOff>85090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6564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133985</xdr:rowOff>
    </xdr:from>
    <xdr:ext cx="469900" cy="256540"/>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650" y="147072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134620</xdr:rowOff>
    </xdr:from>
    <xdr:ext cx="467360" cy="256540"/>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350" y="14707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141605</xdr:rowOff>
    </xdr:from>
    <xdr:ext cx="467360" cy="259080"/>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350" y="14714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135890</xdr:rowOff>
    </xdr:from>
    <xdr:ext cx="467360" cy="259080"/>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350" y="14709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146685</xdr:rowOff>
    </xdr:from>
    <xdr:ext cx="469900" cy="256540"/>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650" y="143770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148590</xdr:rowOff>
    </xdr:from>
    <xdr:ext cx="467360" cy="259080"/>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350" y="14378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150495</xdr:rowOff>
    </xdr:from>
    <xdr:ext cx="467360" cy="259080"/>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350" y="143808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152400</xdr:rowOff>
    </xdr:from>
    <xdr:ext cx="467360" cy="259080"/>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350" y="14382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32385</xdr:rowOff>
    </xdr:from>
    <xdr:to>
      <xdr:col>85</xdr:col>
      <xdr:colOff>126365</xdr:colOff>
      <xdr:row>42</xdr:row>
      <xdr:rowOff>61595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5" y="5861685"/>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65405</xdr:rowOff>
    </xdr:from>
    <xdr:ext cx="405130" cy="256540"/>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66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61595</xdr:rowOff>
    </xdr:from>
    <xdr:to>
      <xdr:col>86</xdr:col>
      <xdr:colOff>25400</xdr:colOff>
      <xdr:row>42</xdr:row>
      <xdr:rowOff>61595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150495</xdr:rowOff>
    </xdr:from>
    <xdr:ext cx="405130" cy="259080"/>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636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32385</xdr:rowOff>
    </xdr:from>
    <xdr:to>
      <xdr:col>86</xdr:col>
      <xdr:colOff>25400</xdr:colOff>
      <xdr:row>34</xdr:row>
      <xdr:rowOff>32385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8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20320</xdr:rowOff>
    </xdr:from>
    <xdr:ext cx="405130" cy="256540"/>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5354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177800</xdr:colOff>
      <xdr:row>38</xdr:row>
      <xdr:rowOff>143510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43180</xdr:rowOff>
    </xdr:from>
    <xdr:to>
      <xdr:col>76</xdr:col>
      <xdr:colOff>165100</xdr:colOff>
      <xdr:row>38</xdr:row>
      <xdr:rowOff>144780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22225</xdr:rowOff>
    </xdr:from>
    <xdr:to>
      <xdr:col>72</xdr:col>
      <xdr:colOff>38100</xdr:colOff>
      <xdr:row>38</xdr:row>
      <xdr:rowOff>123825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10795</xdr:rowOff>
    </xdr:from>
    <xdr:to>
      <xdr:col>67</xdr:col>
      <xdr:colOff>101600</xdr:colOff>
      <xdr:row>38</xdr:row>
      <xdr:rowOff>112395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40640</xdr:rowOff>
    </xdr:from>
    <xdr:ext cx="405130" cy="256540"/>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3842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40640</xdr:rowOff>
    </xdr:from>
    <xdr:to>
      <xdr:col>85</xdr:col>
      <xdr:colOff>127000</xdr:colOff>
      <xdr:row>38</xdr:row>
      <xdr:rowOff>67945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5557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40640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5227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132080</xdr:rowOff>
    </xdr:from>
    <xdr:to>
      <xdr:col>72</xdr:col>
      <xdr:colOff>38100</xdr:colOff>
      <xdr:row>38</xdr:row>
      <xdr:rowOff>61595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10795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3703300" y="6522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27305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147955</xdr:rowOff>
    </xdr:from>
    <xdr:to>
      <xdr:col>71</xdr:col>
      <xdr:colOff>177800</xdr:colOff>
      <xdr:row>38</xdr:row>
      <xdr:rowOff>10795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491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140970</xdr:rowOff>
    </xdr:from>
    <xdr:ext cx="405130" cy="259080"/>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135890</xdr:rowOff>
    </xdr:from>
    <xdr:ext cx="402590" cy="259080"/>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35" y="6650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114935</xdr:rowOff>
    </xdr:from>
    <xdr:ext cx="402590" cy="259080"/>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35" y="6630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103505</xdr:rowOff>
    </xdr:from>
    <xdr:ext cx="402590" cy="259080"/>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35" y="6618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107315</xdr:rowOff>
    </xdr:from>
    <xdr:ext cx="405130" cy="259080"/>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35" y="627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74930</xdr:rowOff>
    </xdr:from>
    <xdr:ext cx="402590" cy="256540"/>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35" y="6247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78105</xdr:rowOff>
    </xdr:from>
    <xdr:ext cx="402590" cy="256540"/>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35" y="6250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43815</xdr:rowOff>
    </xdr:from>
    <xdr:ext cx="402590" cy="256540"/>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35" y="6216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110490</xdr:rowOff>
    </xdr:from>
    <xdr:to>
      <xdr:col>116</xdr:col>
      <xdr:colOff>62865</xdr:colOff>
      <xdr:row>41</xdr:row>
      <xdr:rowOff>114935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5" y="576834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57150</xdr:rowOff>
    </xdr:from>
    <xdr:ext cx="469900" cy="259080"/>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149860</xdr:rowOff>
    </xdr:from>
    <xdr:ext cx="469900" cy="259080"/>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64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0</xdr:rowOff>
    </xdr:from>
    <xdr:to>
      <xdr:col>116</xdr:col>
      <xdr:colOff>114300</xdr:colOff>
      <xdr:row>39</xdr:row>
      <xdr:rowOff>101600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18415</xdr:rowOff>
    </xdr:from>
    <xdr:to>
      <xdr:col>112</xdr:col>
      <xdr:colOff>38100</xdr:colOff>
      <xdr:row>39</xdr:row>
      <xdr:rowOff>120650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32385</xdr:rowOff>
    </xdr:from>
    <xdr:to>
      <xdr:col>102</xdr:col>
      <xdr:colOff>165100</xdr:colOff>
      <xdr:row>39</xdr:row>
      <xdr:rowOff>133985</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22860</xdr:rowOff>
    </xdr:from>
    <xdr:to>
      <xdr:col>98</xdr:col>
      <xdr:colOff>38100</xdr:colOff>
      <xdr:row>39</xdr:row>
      <xdr:rowOff>124460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71120</xdr:rowOff>
    </xdr:from>
    <xdr:to>
      <xdr:col>116</xdr:col>
      <xdr:colOff>114300</xdr:colOff>
      <xdr:row>35</xdr:row>
      <xdr:rowOff>1270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93980</xdr:rowOff>
    </xdr:from>
    <xdr:ext cx="469900" cy="259080"/>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575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89535</xdr:rowOff>
    </xdr:from>
    <xdr:to>
      <xdr:col>112</xdr:col>
      <xdr:colOff>38100</xdr:colOff>
      <xdr:row>35</xdr:row>
      <xdr:rowOff>19685</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121920</xdr:rowOff>
    </xdr:from>
    <xdr:to>
      <xdr:col>116</xdr:col>
      <xdr:colOff>63500</xdr:colOff>
      <xdr:row>34</xdr:row>
      <xdr:rowOff>140335</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59512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98425</xdr:rowOff>
    </xdr:from>
    <xdr:to>
      <xdr:col>107</xdr:col>
      <xdr:colOff>101600</xdr:colOff>
      <xdr:row>35</xdr:row>
      <xdr:rowOff>29210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140335</xdr:rowOff>
    </xdr:from>
    <xdr:to>
      <xdr:col>111</xdr:col>
      <xdr:colOff>177800</xdr:colOff>
      <xdr:row>34</xdr:row>
      <xdr:rowOff>149225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59696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107950</xdr:rowOff>
    </xdr:from>
    <xdr:to>
      <xdr:col>102</xdr:col>
      <xdr:colOff>165100</xdr:colOff>
      <xdr:row>35</xdr:row>
      <xdr:rowOff>38100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149225</xdr:rowOff>
    </xdr:from>
    <xdr:to>
      <xdr:col>107</xdr:col>
      <xdr:colOff>50800</xdr:colOff>
      <xdr:row>34</xdr:row>
      <xdr:rowOff>158750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59785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116840</xdr:rowOff>
    </xdr:from>
    <xdr:to>
      <xdr:col>98</xdr:col>
      <xdr:colOff>38100</xdr:colOff>
      <xdr:row>35</xdr:row>
      <xdr:rowOff>46990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158750</xdr:rowOff>
    </xdr:from>
    <xdr:to>
      <xdr:col>102</xdr:col>
      <xdr:colOff>114300</xdr:colOff>
      <xdr:row>34</xdr:row>
      <xdr:rowOff>167640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59880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111125</xdr:rowOff>
    </xdr:from>
    <xdr:ext cx="469900" cy="256540"/>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650" y="67976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115570</xdr:rowOff>
    </xdr:from>
    <xdr:ext cx="467360" cy="259080"/>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350" y="6802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125095</xdr:rowOff>
    </xdr:from>
    <xdr:ext cx="467360" cy="2584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350" y="68116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115570</xdr:rowOff>
    </xdr:from>
    <xdr:ext cx="467360" cy="259080"/>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350" y="6802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36195</xdr:rowOff>
    </xdr:from>
    <xdr:ext cx="469900" cy="259080"/>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650" y="5694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45085</xdr:rowOff>
    </xdr:from>
    <xdr:ext cx="467360" cy="2584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350" y="57029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33</xdr:row>
      <xdr:rowOff>54610</xdr:rowOff>
    </xdr:from>
    <xdr:ext cx="467360" cy="256540"/>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350" y="5712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33</xdr:row>
      <xdr:rowOff>63500</xdr:rowOff>
    </xdr:from>
    <xdr:ext cx="467360" cy="256540"/>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350" y="57213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9525</xdr:rowOff>
    </xdr:from>
    <xdr:to>
      <xdr:col>85</xdr:col>
      <xdr:colOff>126365</xdr:colOff>
      <xdr:row>63</xdr:row>
      <xdr:rowOff>81915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5" y="9782175"/>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86360</xdr:rowOff>
    </xdr:from>
    <xdr:ext cx="405130" cy="256540"/>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8877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8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127635</xdr:rowOff>
    </xdr:from>
    <xdr:ext cx="405130" cy="259080"/>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557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78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29210</xdr:rowOff>
    </xdr:from>
    <xdr:ext cx="405130" cy="256540"/>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3162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141605</xdr:rowOff>
    </xdr:from>
    <xdr:ext cx="405130" cy="259080"/>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08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80010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5481300" y="1028509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74930</xdr:rowOff>
    </xdr:from>
    <xdr:to>
      <xdr:col>81</xdr:col>
      <xdr:colOff>50800</xdr:colOff>
      <xdr:row>60</xdr:row>
      <xdr:rowOff>80010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10361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74930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3536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170180</xdr:rowOff>
    </xdr:from>
    <xdr:to>
      <xdr:col>67</xdr:col>
      <xdr:colOff>101600</xdr:colOff>
      <xdr:row>60</xdr:row>
      <xdr:rowOff>100330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49530</xdr:rowOff>
    </xdr:from>
    <xdr:to>
      <xdr:col>71</xdr:col>
      <xdr:colOff>177800</xdr:colOff>
      <xdr:row>60</xdr:row>
      <xdr:rowOff>66675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3365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132080</xdr:rowOff>
    </xdr:from>
    <xdr:ext cx="405130" cy="256540"/>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35" y="104190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120650</xdr:rowOff>
    </xdr:from>
    <xdr:ext cx="402590" cy="256540"/>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35" y="10407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120650</xdr:rowOff>
    </xdr:from>
    <xdr:ext cx="402590" cy="256540"/>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35" y="10407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110490</xdr:rowOff>
    </xdr:from>
    <xdr:ext cx="402590" cy="256540"/>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35" y="103974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147320</xdr:rowOff>
    </xdr:from>
    <xdr:ext cx="405130" cy="259080"/>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35" y="10091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141605</xdr:rowOff>
    </xdr:from>
    <xdr:ext cx="402590" cy="259080"/>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35" y="100857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133985</xdr:rowOff>
    </xdr:from>
    <xdr:ext cx="402590" cy="256540"/>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35" y="10078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116840</xdr:rowOff>
    </xdr:from>
    <xdr:ext cx="402590" cy="259080"/>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35" y="10060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69215</xdr:rowOff>
    </xdr:from>
    <xdr:to>
      <xdr:col>116</xdr:col>
      <xdr:colOff>62865</xdr:colOff>
      <xdr:row>63</xdr:row>
      <xdr:rowOff>81280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5" y="9670415"/>
          <a:ext cx="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85090</xdr:rowOff>
    </xdr:from>
    <xdr:ext cx="469900" cy="259080"/>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81280</xdr:rowOff>
    </xdr:from>
    <xdr:to>
      <xdr:col>116</xdr:col>
      <xdr:colOff>152400</xdr:colOff>
      <xdr:row>63</xdr:row>
      <xdr:rowOff>81280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88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16510</xdr:rowOff>
    </xdr:from>
    <xdr:ext cx="469900" cy="259080"/>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446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69215</xdr:rowOff>
    </xdr:from>
    <xdr:to>
      <xdr:col>116</xdr:col>
      <xdr:colOff>152400</xdr:colOff>
      <xdr:row>56</xdr:row>
      <xdr:rowOff>69215</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67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100330</xdr:rowOff>
    </xdr:from>
    <xdr:ext cx="469900" cy="256540"/>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5587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77470</xdr:rowOff>
    </xdr:from>
    <xdr:to>
      <xdr:col>116</xdr:col>
      <xdr:colOff>114300</xdr:colOff>
      <xdr:row>63</xdr:row>
      <xdr:rowOff>7620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82550</xdr:rowOff>
    </xdr:from>
    <xdr:to>
      <xdr:col>112</xdr:col>
      <xdr:colOff>38100</xdr:colOff>
      <xdr:row>63</xdr:row>
      <xdr:rowOff>12700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88265</xdr:rowOff>
    </xdr:from>
    <xdr:to>
      <xdr:col>107</xdr:col>
      <xdr:colOff>101600</xdr:colOff>
      <xdr:row>63</xdr:row>
      <xdr:rowOff>18415</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91440</xdr:rowOff>
    </xdr:from>
    <xdr:to>
      <xdr:col>98</xdr:col>
      <xdr:colOff>38100</xdr:colOff>
      <xdr:row>63</xdr:row>
      <xdr:rowOff>21590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123190</xdr:rowOff>
    </xdr:from>
    <xdr:to>
      <xdr:col>116</xdr:col>
      <xdr:colOff>114300</xdr:colOff>
      <xdr:row>63</xdr:row>
      <xdr:rowOff>53340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55880</xdr:rowOff>
    </xdr:from>
    <xdr:ext cx="469900" cy="259080"/>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68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115570</xdr:rowOff>
    </xdr:from>
    <xdr:to>
      <xdr:col>112</xdr:col>
      <xdr:colOff>38100</xdr:colOff>
      <xdr:row>63</xdr:row>
      <xdr:rowOff>45720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166370</xdr:rowOff>
    </xdr:from>
    <xdr:to>
      <xdr:col>116</xdr:col>
      <xdr:colOff>63500</xdr:colOff>
      <xdr:row>63</xdr:row>
      <xdr:rowOff>2540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1323300" y="107962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118110</xdr:rowOff>
    </xdr:from>
    <xdr:to>
      <xdr:col>107</xdr:col>
      <xdr:colOff>101600</xdr:colOff>
      <xdr:row>63</xdr:row>
      <xdr:rowOff>48260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166370</xdr:rowOff>
    </xdr:from>
    <xdr:to>
      <xdr:col>111</xdr:col>
      <xdr:colOff>177800</xdr:colOff>
      <xdr:row>62</xdr:row>
      <xdr:rowOff>168910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0434300" y="107962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50165</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750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168910</xdr:rowOff>
    </xdr:from>
    <xdr:to>
      <xdr:col>107</xdr:col>
      <xdr:colOff>50800</xdr:colOff>
      <xdr:row>62</xdr:row>
      <xdr:rowOff>170815</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9545300" y="107988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121920</xdr:rowOff>
    </xdr:from>
    <xdr:to>
      <xdr:col>98</xdr:col>
      <xdr:colOff>38100</xdr:colOff>
      <xdr:row>63</xdr:row>
      <xdr:rowOff>52070</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7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170815</xdr:rowOff>
    </xdr:from>
    <xdr:to>
      <xdr:col>102</xdr:col>
      <xdr:colOff>114300</xdr:colOff>
      <xdr:row>63</xdr:row>
      <xdr:rowOff>1270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8656300" y="108007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29210</xdr:rowOff>
    </xdr:from>
    <xdr:ext cx="469900" cy="256540"/>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650" y="10487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34925</xdr:rowOff>
    </xdr:from>
    <xdr:ext cx="467360" cy="259080"/>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350" y="10493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35560</xdr:rowOff>
    </xdr:from>
    <xdr:ext cx="467360" cy="259080"/>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350" y="10494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38100</xdr:rowOff>
    </xdr:from>
    <xdr:ext cx="467360" cy="259080"/>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350" y="10496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36830</xdr:rowOff>
    </xdr:from>
    <xdr:ext cx="469900" cy="259080"/>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650" y="1083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39370</xdr:rowOff>
    </xdr:from>
    <xdr:ext cx="467360" cy="259080"/>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350" y="10840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41275</xdr:rowOff>
    </xdr:from>
    <xdr:ext cx="467360" cy="256540"/>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350" y="108426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43180</xdr:rowOff>
    </xdr:from>
    <xdr:ext cx="467360" cy="256540"/>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350" y="10844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33020</xdr:rowOff>
    </xdr:from>
    <xdr:to>
      <xdr:col>85</xdr:col>
      <xdr:colOff>126365</xdr:colOff>
      <xdr:row>86</xdr:row>
      <xdr:rowOff>168910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5" y="1340612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151130</xdr:rowOff>
    </xdr:from>
    <xdr:ext cx="340360" cy="259080"/>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1813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33020</xdr:rowOff>
    </xdr:from>
    <xdr:to>
      <xdr:col>86</xdr:col>
      <xdr:colOff>25400</xdr:colOff>
      <xdr:row>78</xdr:row>
      <xdr:rowOff>33020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111125</xdr:rowOff>
    </xdr:from>
    <xdr:ext cx="405130" cy="256540"/>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399857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88265</xdr:rowOff>
    </xdr:from>
    <xdr:to>
      <xdr:col>85</xdr:col>
      <xdr:colOff>177800</xdr:colOff>
      <xdr:row>83</xdr:row>
      <xdr:rowOff>18415</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75565</xdr:rowOff>
    </xdr:from>
    <xdr:to>
      <xdr:col>81</xdr:col>
      <xdr:colOff>101600</xdr:colOff>
      <xdr:row>83</xdr:row>
      <xdr:rowOff>6350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69215</xdr:rowOff>
    </xdr:from>
    <xdr:to>
      <xdr:col>76</xdr:col>
      <xdr:colOff>165100</xdr:colOff>
      <xdr:row>82</xdr:row>
      <xdr:rowOff>170815</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67310</xdr:rowOff>
    </xdr:from>
    <xdr:to>
      <xdr:col>72</xdr:col>
      <xdr:colOff>38100</xdr:colOff>
      <xdr:row>82</xdr:row>
      <xdr:rowOff>168910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52705</xdr:rowOff>
    </xdr:from>
    <xdr:to>
      <xdr:col>67</xdr:col>
      <xdr:colOff>101600</xdr:colOff>
      <xdr:row>82</xdr:row>
      <xdr:rowOff>154940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411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86</xdr:row>
      <xdr:rowOff>38100</xdr:rowOff>
    </xdr:from>
    <xdr:to>
      <xdr:col>85</xdr:col>
      <xdr:colOff>177800</xdr:colOff>
      <xdr:row>86</xdr:row>
      <xdr:rowOff>139700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6268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124460</xdr:rowOff>
    </xdr:from>
    <xdr:ext cx="405130" cy="259080"/>
    <xdr:sp macro="" textlink="">
      <xdr:nvSpPr>
        <xdr:cNvPr id="667" name="【児童館】&#10;有形固定資産減価償却率該当値テキスト">
          <a:extLst>
            <a:ext uri="{FF2B5EF4-FFF2-40B4-BE49-F238E27FC236}">
              <a16:creationId xmlns:a16="http://schemas.microsoft.com/office/drawing/2014/main" id="{00000000-0008-0000-0E00-00009B020000}"/>
            </a:ext>
          </a:extLst>
        </xdr:cNvPr>
        <xdr:cNvSpPr txBox="1"/>
      </xdr:nvSpPr>
      <xdr:spPr>
        <a:xfrm>
          <a:off x="16357600" y="1469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16510</xdr:rowOff>
    </xdr:from>
    <xdr:to>
      <xdr:col>81</xdr:col>
      <xdr:colOff>101600</xdr:colOff>
      <xdr:row>86</xdr:row>
      <xdr:rowOff>118110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67310</xdr:rowOff>
    </xdr:from>
    <xdr:to>
      <xdr:col>85</xdr:col>
      <xdr:colOff>127000</xdr:colOff>
      <xdr:row>86</xdr:row>
      <xdr:rowOff>88900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5481300" y="148120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168275</xdr:rowOff>
    </xdr:from>
    <xdr:to>
      <xdr:col>76</xdr:col>
      <xdr:colOff>165100</xdr:colOff>
      <xdr:row>86</xdr:row>
      <xdr:rowOff>98425</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4541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47625</xdr:rowOff>
    </xdr:from>
    <xdr:to>
      <xdr:col>81</xdr:col>
      <xdr:colOff>50800</xdr:colOff>
      <xdr:row>86</xdr:row>
      <xdr:rowOff>67310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4592300" y="147923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150495</xdr:rowOff>
    </xdr:from>
    <xdr:to>
      <xdr:col>72</xdr:col>
      <xdr:colOff>38100</xdr:colOff>
      <xdr:row>86</xdr:row>
      <xdr:rowOff>80645</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652500" y="147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29845</xdr:rowOff>
    </xdr:from>
    <xdr:to>
      <xdr:col>76</xdr:col>
      <xdr:colOff>114300</xdr:colOff>
      <xdr:row>86</xdr:row>
      <xdr:rowOff>47625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3703300" y="147745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130810</xdr:rowOff>
    </xdr:from>
    <xdr:to>
      <xdr:col>67</xdr:col>
      <xdr:colOff>101600</xdr:colOff>
      <xdr:row>86</xdr:row>
      <xdr:rowOff>60960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763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10160</xdr:rowOff>
    </xdr:from>
    <xdr:to>
      <xdr:col>71</xdr:col>
      <xdr:colOff>177800</xdr:colOff>
      <xdr:row>86</xdr:row>
      <xdr:rowOff>29845</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814300" y="147548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22225</xdr:rowOff>
    </xdr:from>
    <xdr:ext cx="405130" cy="2584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35" y="13909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15875</xdr:rowOff>
    </xdr:from>
    <xdr:ext cx="402590" cy="259080"/>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35" y="13903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13970</xdr:rowOff>
    </xdr:from>
    <xdr:ext cx="402590" cy="259080"/>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35" y="13901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170815</xdr:rowOff>
    </xdr:from>
    <xdr:ext cx="402590" cy="258445"/>
    <xdr:sp macro="" textlink="">
      <xdr:nvSpPr>
        <xdr:cNvPr id="679" name="n_4aveValue【児童館】&#10;有形固定資産減価償却率">
          <a:extLst>
            <a:ext uri="{FF2B5EF4-FFF2-40B4-BE49-F238E27FC236}">
              <a16:creationId xmlns:a16="http://schemas.microsoft.com/office/drawing/2014/main" id="{00000000-0008-0000-0E00-0000A7020000}"/>
            </a:ext>
          </a:extLst>
        </xdr:cNvPr>
        <xdr:cNvSpPr txBox="1"/>
      </xdr:nvSpPr>
      <xdr:spPr>
        <a:xfrm>
          <a:off x="12611735" y="138868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109220</xdr:rowOff>
    </xdr:from>
    <xdr:ext cx="405130" cy="256540"/>
    <xdr:sp macro="" textlink="">
      <xdr:nvSpPr>
        <xdr:cNvPr id="680" name="n_1mainValue【児童館】&#10;有形固定資産減価償却率">
          <a:extLst>
            <a:ext uri="{FF2B5EF4-FFF2-40B4-BE49-F238E27FC236}">
              <a16:creationId xmlns:a16="http://schemas.microsoft.com/office/drawing/2014/main" id="{00000000-0008-0000-0E00-0000A8020000}"/>
            </a:ext>
          </a:extLst>
        </xdr:cNvPr>
        <xdr:cNvSpPr txBox="1"/>
      </xdr:nvSpPr>
      <xdr:spPr>
        <a:xfrm>
          <a:off x="15266035" y="14853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89535</xdr:rowOff>
    </xdr:from>
    <xdr:ext cx="402590" cy="256540"/>
    <xdr:sp macro="" textlink="">
      <xdr:nvSpPr>
        <xdr:cNvPr id="681" name="n_2mainValue【児童館】&#10;有形固定資産減価償却率">
          <a:extLst>
            <a:ext uri="{FF2B5EF4-FFF2-40B4-BE49-F238E27FC236}">
              <a16:creationId xmlns:a16="http://schemas.microsoft.com/office/drawing/2014/main" id="{00000000-0008-0000-0E00-0000A9020000}"/>
            </a:ext>
          </a:extLst>
        </xdr:cNvPr>
        <xdr:cNvSpPr txBox="1"/>
      </xdr:nvSpPr>
      <xdr:spPr>
        <a:xfrm>
          <a:off x="14389735" y="148342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71755</xdr:rowOff>
    </xdr:from>
    <xdr:ext cx="402590" cy="259080"/>
    <xdr:sp macro="" textlink="">
      <xdr:nvSpPr>
        <xdr:cNvPr id="682" name="n_3mainValue【児童館】&#10;有形固定資産減価償却率">
          <a:extLst>
            <a:ext uri="{FF2B5EF4-FFF2-40B4-BE49-F238E27FC236}">
              <a16:creationId xmlns:a16="http://schemas.microsoft.com/office/drawing/2014/main" id="{00000000-0008-0000-0E00-0000AA020000}"/>
            </a:ext>
          </a:extLst>
        </xdr:cNvPr>
        <xdr:cNvSpPr txBox="1"/>
      </xdr:nvSpPr>
      <xdr:spPr>
        <a:xfrm>
          <a:off x="13500735" y="14816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52070</xdr:rowOff>
    </xdr:from>
    <xdr:ext cx="402590" cy="256540"/>
    <xdr:sp macro="" textlink="">
      <xdr:nvSpPr>
        <xdr:cNvPr id="683" name="n_4mainValue【児童館】&#10;有形固定資産減価償却率">
          <a:extLst>
            <a:ext uri="{FF2B5EF4-FFF2-40B4-BE49-F238E27FC236}">
              <a16:creationId xmlns:a16="http://schemas.microsoft.com/office/drawing/2014/main" id="{00000000-0008-0000-0E00-0000AB020000}"/>
            </a:ext>
          </a:extLst>
        </xdr:cNvPr>
        <xdr:cNvSpPr txBox="1"/>
      </xdr:nvSpPr>
      <xdr:spPr>
        <a:xfrm>
          <a:off x="12611735" y="14796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114300</xdr:rowOff>
    </xdr:from>
    <xdr:to>
      <xdr:col>116</xdr:col>
      <xdr:colOff>62865</xdr:colOff>
      <xdr:row>86</xdr:row>
      <xdr:rowOff>57150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2160865" y="133159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900" cy="259080"/>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60960</xdr:rowOff>
    </xdr:from>
    <xdr:ext cx="469900" cy="259080"/>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22199600" y="1309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331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99060</xdr:rowOff>
    </xdr:from>
    <xdr:ext cx="469900" cy="256540"/>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22199600" y="143294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67310</xdr:rowOff>
    </xdr:from>
    <xdr:ext cx="469900" cy="259080"/>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22199600" y="1378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1323300" y="13982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038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114300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20434300" y="13982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114300</xdr:rowOff>
    </xdr:from>
    <xdr:to>
      <xdr:col>107</xdr:col>
      <xdr:colOff>50800</xdr:colOff>
      <xdr:row>81</xdr:row>
      <xdr:rowOff>114300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9545300" y="14001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82550</xdr:rowOff>
    </xdr:from>
    <xdr:to>
      <xdr:col>98</xdr:col>
      <xdr:colOff>38100</xdr:colOff>
      <xdr:row>82</xdr:row>
      <xdr:rowOff>12700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8605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133350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flipV="1">
          <a:off x="18656300" y="14001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41910</xdr:rowOff>
    </xdr:from>
    <xdr:ext cx="469900" cy="256540"/>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21075650" y="14443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41910</xdr:rowOff>
    </xdr:from>
    <xdr:ext cx="467360" cy="256540"/>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20199350" y="14443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22860</xdr:rowOff>
    </xdr:from>
    <xdr:ext cx="467360" cy="259080"/>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9310350" y="14424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22860</xdr:rowOff>
    </xdr:from>
    <xdr:ext cx="467360" cy="259080"/>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8421350" y="14424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162560</xdr:rowOff>
    </xdr:from>
    <xdr:ext cx="469900" cy="259080"/>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21075650" y="1370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10160</xdr:rowOff>
    </xdr:from>
    <xdr:ext cx="467360" cy="259080"/>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2019935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10160</xdr:rowOff>
    </xdr:from>
    <xdr:ext cx="467360" cy="259080"/>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931035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29210</xdr:rowOff>
    </xdr:from>
    <xdr:ext cx="467360" cy="256540"/>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8421350" y="13745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83820</xdr:rowOff>
    </xdr:from>
    <xdr:to>
      <xdr:col>85</xdr:col>
      <xdr:colOff>126365</xdr:colOff>
      <xdr:row>108</xdr:row>
      <xdr:rowOff>152400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5" y="1705737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6540"/>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30480</xdr:rowOff>
    </xdr:from>
    <xdr:ext cx="405130" cy="256540"/>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6832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05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71120</xdr:rowOff>
    </xdr:from>
    <xdr:ext cx="405130" cy="259080"/>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73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48260</xdr:rowOff>
    </xdr:from>
    <xdr:to>
      <xdr:col>85</xdr:col>
      <xdr:colOff>177800</xdr:colOff>
      <xdr:row>104</xdr:row>
      <xdr:rowOff>149860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154940</xdr:rowOff>
    </xdr:from>
    <xdr:to>
      <xdr:col>81</xdr:col>
      <xdr:colOff>101600</xdr:colOff>
      <xdr:row>104</xdr:row>
      <xdr:rowOff>85090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xdr:rowOff>
    </xdr:from>
    <xdr:to>
      <xdr:col>72</xdr:col>
      <xdr:colOff>38100</xdr:colOff>
      <xdr:row>104</xdr:row>
      <xdr:rowOff>104140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xdr:rowOff>
    </xdr:from>
    <xdr:to>
      <xdr:col>67</xdr:col>
      <xdr:colOff>101600</xdr:colOff>
      <xdr:row>104</xdr:row>
      <xdr:rowOff>113665</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126365</xdr:rowOff>
    </xdr:from>
    <xdr:to>
      <xdr:col>85</xdr:col>
      <xdr:colOff>177800</xdr:colOff>
      <xdr:row>106</xdr:row>
      <xdr:rowOff>56515</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81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104775</xdr:rowOff>
    </xdr:from>
    <xdr:ext cx="405130" cy="259080"/>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8107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6350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81470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61595</xdr:rowOff>
    </xdr:from>
    <xdr:to>
      <xdr:col>76</xdr:col>
      <xdr:colOff>165100</xdr:colOff>
      <xdr:row>105</xdr:row>
      <xdr:rowOff>163195</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112395</xdr:rowOff>
    </xdr:from>
    <xdr:to>
      <xdr:col>81</xdr:col>
      <xdr:colOff>50800</xdr:colOff>
      <xdr:row>105</xdr:row>
      <xdr:rowOff>144780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81146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34925</xdr:rowOff>
    </xdr:from>
    <xdr:to>
      <xdr:col>72</xdr:col>
      <xdr:colOff>38100</xdr:colOff>
      <xdr:row>105</xdr:row>
      <xdr:rowOff>136525</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86360</xdr:rowOff>
    </xdr:from>
    <xdr:to>
      <xdr:col>76</xdr:col>
      <xdr:colOff>114300</xdr:colOff>
      <xdr:row>105</xdr:row>
      <xdr:rowOff>112395</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80886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xdr:rowOff>
    </xdr:from>
    <xdr:to>
      <xdr:col>67</xdr:col>
      <xdr:colOff>101600</xdr:colOff>
      <xdr:row>105</xdr:row>
      <xdr:rowOff>104140</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80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53340</xdr:rowOff>
    </xdr:from>
    <xdr:to>
      <xdr:col>71</xdr:col>
      <xdr:colOff>177800</xdr:colOff>
      <xdr:row>105</xdr:row>
      <xdr:rowOff>86360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8055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101600</xdr:rowOff>
    </xdr:from>
    <xdr:ext cx="405130" cy="259080"/>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35" y="17589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84455</xdr:rowOff>
    </xdr:from>
    <xdr:ext cx="402590" cy="259080"/>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35" y="175723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120650</xdr:rowOff>
    </xdr:from>
    <xdr:ext cx="402590" cy="256540"/>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35" y="17608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130175</xdr:rowOff>
    </xdr:from>
    <xdr:ext cx="402590" cy="259080"/>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35" y="17618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15240</xdr:rowOff>
    </xdr:from>
    <xdr:ext cx="405130" cy="259080"/>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35" y="1818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154940</xdr:rowOff>
    </xdr:from>
    <xdr:ext cx="402590" cy="256540"/>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35" y="18157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127635</xdr:rowOff>
    </xdr:from>
    <xdr:ext cx="402590" cy="259080"/>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35" y="18129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95250</xdr:rowOff>
    </xdr:from>
    <xdr:ext cx="402590" cy="259080"/>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35" y="18097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E00-000037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1270</xdr:rowOff>
    </xdr:from>
    <xdr:to>
      <xdr:col>116</xdr:col>
      <xdr:colOff>62865</xdr:colOff>
      <xdr:row>108</xdr:row>
      <xdr:rowOff>170815</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22160865" y="17146270"/>
          <a:ext cx="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3175</xdr:rowOff>
    </xdr:from>
    <xdr:ext cx="469900" cy="259080"/>
    <xdr:sp macro="" textlink="">
      <xdr:nvSpPr>
        <xdr:cNvPr id="825" name="【公民館】&#10;一人当たり面積最小値テキスト">
          <a:extLst>
            <a:ext uri="{FF2B5EF4-FFF2-40B4-BE49-F238E27FC236}">
              <a16:creationId xmlns:a16="http://schemas.microsoft.com/office/drawing/2014/main" id="{00000000-0008-0000-0E00-000039030000}"/>
            </a:ext>
          </a:extLst>
        </xdr:cNvPr>
        <xdr:cNvSpPr txBox="1"/>
      </xdr:nvSpPr>
      <xdr:spPr>
        <a:xfrm>
          <a:off x="22199600" y="1869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170815</xdr:rowOff>
    </xdr:from>
    <xdr:to>
      <xdr:col>116</xdr:col>
      <xdr:colOff>152400</xdr:colOff>
      <xdr:row>108</xdr:row>
      <xdr:rowOff>170815</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868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119380</xdr:rowOff>
    </xdr:from>
    <xdr:ext cx="469900" cy="259080"/>
    <xdr:sp macro="" textlink="">
      <xdr:nvSpPr>
        <xdr:cNvPr id="827" name="【公民館】&#10;一人当たり面積最大値テキスト">
          <a:extLst>
            <a:ext uri="{FF2B5EF4-FFF2-40B4-BE49-F238E27FC236}">
              <a16:creationId xmlns:a16="http://schemas.microsoft.com/office/drawing/2014/main" id="{00000000-0008-0000-0E00-00003B030000}"/>
            </a:ext>
          </a:extLst>
        </xdr:cNvPr>
        <xdr:cNvSpPr txBox="1"/>
      </xdr:nvSpPr>
      <xdr:spPr>
        <a:xfrm>
          <a:off x="22199600" y="1692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1270</xdr:rowOff>
    </xdr:from>
    <xdr:to>
      <xdr:col>116</xdr:col>
      <xdr:colOff>152400</xdr:colOff>
      <xdr:row>100</xdr:row>
      <xdr:rowOff>1270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2072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21590</xdr:rowOff>
    </xdr:from>
    <xdr:ext cx="469900" cy="259080"/>
    <xdr:sp macro="" textlink="">
      <xdr:nvSpPr>
        <xdr:cNvPr id="829" name="【公民館】&#10;一人当たり面積平均値テキスト">
          <a:extLst>
            <a:ext uri="{FF2B5EF4-FFF2-40B4-BE49-F238E27FC236}">
              <a16:creationId xmlns:a16="http://schemas.microsoft.com/office/drawing/2014/main" id="{00000000-0008-0000-0E00-00003D030000}"/>
            </a:ext>
          </a:extLst>
        </xdr:cNvPr>
        <xdr:cNvSpPr txBox="1"/>
      </xdr:nvSpPr>
      <xdr:spPr>
        <a:xfrm>
          <a:off x="22199600" y="18366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43180</xdr:rowOff>
    </xdr:from>
    <xdr:to>
      <xdr:col>116</xdr:col>
      <xdr:colOff>114300</xdr:colOff>
      <xdr:row>107</xdr:row>
      <xdr:rowOff>144780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2110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40640</xdr:rowOff>
    </xdr:from>
    <xdr:to>
      <xdr:col>112</xdr:col>
      <xdr:colOff>38100</xdr:colOff>
      <xdr:row>107</xdr:row>
      <xdr:rowOff>141605</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12725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46355</xdr:rowOff>
    </xdr:from>
    <xdr:to>
      <xdr:col>107</xdr:col>
      <xdr:colOff>101600</xdr:colOff>
      <xdr:row>107</xdr:row>
      <xdr:rowOff>147955</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0383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66040</xdr:rowOff>
    </xdr:from>
    <xdr:to>
      <xdr:col>102</xdr:col>
      <xdr:colOff>165100</xdr:colOff>
      <xdr:row>107</xdr:row>
      <xdr:rowOff>167640</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9494500" y="184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50165</xdr:rowOff>
    </xdr:from>
    <xdr:to>
      <xdr:col>98</xdr:col>
      <xdr:colOff>38100</xdr:colOff>
      <xdr:row>107</xdr:row>
      <xdr:rowOff>151765</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8605500" y="183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86360</xdr:rowOff>
    </xdr:from>
    <xdr:to>
      <xdr:col>116</xdr:col>
      <xdr:colOff>114300</xdr:colOff>
      <xdr:row>106</xdr:row>
      <xdr:rowOff>15875</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21107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109220</xdr:rowOff>
    </xdr:from>
    <xdr:ext cx="469900" cy="256540"/>
    <xdr:sp macro="" textlink="">
      <xdr:nvSpPr>
        <xdr:cNvPr id="841" name="【公民館】&#10;一人当たり面積該当値テキスト">
          <a:extLst>
            <a:ext uri="{FF2B5EF4-FFF2-40B4-BE49-F238E27FC236}">
              <a16:creationId xmlns:a16="http://schemas.microsoft.com/office/drawing/2014/main" id="{00000000-0008-0000-0E00-000049030000}"/>
            </a:ext>
          </a:extLst>
        </xdr:cNvPr>
        <xdr:cNvSpPr txBox="1"/>
      </xdr:nvSpPr>
      <xdr:spPr>
        <a:xfrm>
          <a:off x="22199600" y="17940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95885</xdr:rowOff>
    </xdr:from>
    <xdr:to>
      <xdr:col>112</xdr:col>
      <xdr:colOff>38100</xdr:colOff>
      <xdr:row>106</xdr:row>
      <xdr:rowOff>26035</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1272500" y="18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136525</xdr:rowOff>
    </xdr:from>
    <xdr:to>
      <xdr:col>116</xdr:col>
      <xdr:colOff>63500</xdr:colOff>
      <xdr:row>105</xdr:row>
      <xdr:rowOff>146685</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21323300" y="181387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99060</xdr:rowOff>
    </xdr:from>
    <xdr:to>
      <xdr:col>107</xdr:col>
      <xdr:colOff>101600</xdr:colOff>
      <xdr:row>106</xdr:row>
      <xdr:rowOff>29210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20383500" y="18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146685</xdr:rowOff>
    </xdr:from>
    <xdr:to>
      <xdr:col>111</xdr:col>
      <xdr:colOff>177800</xdr:colOff>
      <xdr:row>105</xdr:row>
      <xdr:rowOff>149860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20434300" y="181489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105410</xdr:rowOff>
    </xdr:from>
    <xdr:to>
      <xdr:col>102</xdr:col>
      <xdr:colOff>165100</xdr:colOff>
      <xdr:row>106</xdr:row>
      <xdr:rowOff>35560</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9494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149860</xdr:rowOff>
    </xdr:from>
    <xdr:to>
      <xdr:col>107</xdr:col>
      <xdr:colOff>50800</xdr:colOff>
      <xdr:row>105</xdr:row>
      <xdr:rowOff>156210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flipV="1">
          <a:off x="19545300" y="18152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109220</xdr:rowOff>
    </xdr:from>
    <xdr:to>
      <xdr:col>98</xdr:col>
      <xdr:colOff>38100</xdr:colOff>
      <xdr:row>106</xdr:row>
      <xdr:rowOff>38735</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18605500" y="1811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156210</xdr:rowOff>
    </xdr:from>
    <xdr:to>
      <xdr:col>102</xdr:col>
      <xdr:colOff>114300</xdr:colOff>
      <xdr:row>105</xdr:row>
      <xdr:rowOff>159385</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flipV="1">
          <a:off x="18656300" y="181584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132715</xdr:rowOff>
    </xdr:from>
    <xdr:ext cx="469900" cy="256540"/>
    <xdr:sp macro="" textlink="">
      <xdr:nvSpPr>
        <xdr:cNvPr id="850" name="n_1aveValue【公民館】&#10;一人当たり面積">
          <a:extLst>
            <a:ext uri="{FF2B5EF4-FFF2-40B4-BE49-F238E27FC236}">
              <a16:creationId xmlns:a16="http://schemas.microsoft.com/office/drawing/2014/main" id="{00000000-0008-0000-0E00-000052030000}"/>
            </a:ext>
          </a:extLst>
        </xdr:cNvPr>
        <xdr:cNvSpPr txBox="1"/>
      </xdr:nvSpPr>
      <xdr:spPr>
        <a:xfrm>
          <a:off x="21075650" y="18477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139065</xdr:rowOff>
    </xdr:from>
    <xdr:ext cx="467360" cy="259080"/>
    <xdr:sp macro="" textlink="">
      <xdr:nvSpPr>
        <xdr:cNvPr id="851" name="n_2aveValue【公民館】&#10;一人当たり面積">
          <a:extLst>
            <a:ext uri="{FF2B5EF4-FFF2-40B4-BE49-F238E27FC236}">
              <a16:creationId xmlns:a16="http://schemas.microsoft.com/office/drawing/2014/main" id="{00000000-0008-0000-0E00-000053030000}"/>
            </a:ext>
          </a:extLst>
        </xdr:cNvPr>
        <xdr:cNvSpPr txBox="1"/>
      </xdr:nvSpPr>
      <xdr:spPr>
        <a:xfrm>
          <a:off x="20199350" y="18484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158750</xdr:rowOff>
    </xdr:from>
    <xdr:ext cx="467360" cy="259080"/>
    <xdr:sp macro="" textlink="">
      <xdr:nvSpPr>
        <xdr:cNvPr id="852" name="n_3aveValue【公民館】&#10;一人当たり面積">
          <a:extLst>
            <a:ext uri="{FF2B5EF4-FFF2-40B4-BE49-F238E27FC236}">
              <a16:creationId xmlns:a16="http://schemas.microsoft.com/office/drawing/2014/main" id="{00000000-0008-0000-0E00-000054030000}"/>
            </a:ext>
          </a:extLst>
        </xdr:cNvPr>
        <xdr:cNvSpPr txBox="1"/>
      </xdr:nvSpPr>
      <xdr:spPr>
        <a:xfrm>
          <a:off x="19310350" y="18503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143510</xdr:rowOff>
    </xdr:from>
    <xdr:ext cx="467360" cy="256540"/>
    <xdr:sp macro="" textlink="">
      <xdr:nvSpPr>
        <xdr:cNvPr id="853" name="n_4aveValue【公民館】&#10;一人当たり面積">
          <a:extLst>
            <a:ext uri="{FF2B5EF4-FFF2-40B4-BE49-F238E27FC236}">
              <a16:creationId xmlns:a16="http://schemas.microsoft.com/office/drawing/2014/main" id="{00000000-0008-0000-0E00-000055030000}"/>
            </a:ext>
          </a:extLst>
        </xdr:cNvPr>
        <xdr:cNvSpPr txBox="1"/>
      </xdr:nvSpPr>
      <xdr:spPr>
        <a:xfrm>
          <a:off x="18421350" y="18488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42545</xdr:rowOff>
    </xdr:from>
    <xdr:ext cx="469900" cy="256540"/>
    <xdr:sp macro="" textlink="">
      <xdr:nvSpPr>
        <xdr:cNvPr id="854" name="n_1mainValue【公民館】&#10;一人当たり面積">
          <a:extLst>
            <a:ext uri="{FF2B5EF4-FFF2-40B4-BE49-F238E27FC236}">
              <a16:creationId xmlns:a16="http://schemas.microsoft.com/office/drawing/2014/main" id="{00000000-0008-0000-0E00-000056030000}"/>
            </a:ext>
          </a:extLst>
        </xdr:cNvPr>
        <xdr:cNvSpPr txBox="1"/>
      </xdr:nvSpPr>
      <xdr:spPr>
        <a:xfrm>
          <a:off x="21075650" y="178733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45720</xdr:rowOff>
    </xdr:from>
    <xdr:ext cx="467360" cy="259080"/>
    <xdr:sp macro="" textlink="">
      <xdr:nvSpPr>
        <xdr:cNvPr id="855" name="n_2mainValue【公民館】&#10;一人当たり面積">
          <a:extLst>
            <a:ext uri="{FF2B5EF4-FFF2-40B4-BE49-F238E27FC236}">
              <a16:creationId xmlns:a16="http://schemas.microsoft.com/office/drawing/2014/main" id="{00000000-0008-0000-0E00-000057030000}"/>
            </a:ext>
          </a:extLst>
        </xdr:cNvPr>
        <xdr:cNvSpPr txBox="1"/>
      </xdr:nvSpPr>
      <xdr:spPr>
        <a:xfrm>
          <a:off x="20199350" y="17876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52070</xdr:rowOff>
    </xdr:from>
    <xdr:ext cx="467360" cy="256540"/>
    <xdr:sp macro="" textlink="">
      <xdr:nvSpPr>
        <xdr:cNvPr id="856" name="n_3mainValue【公民館】&#10;一人当たり面積">
          <a:extLst>
            <a:ext uri="{FF2B5EF4-FFF2-40B4-BE49-F238E27FC236}">
              <a16:creationId xmlns:a16="http://schemas.microsoft.com/office/drawing/2014/main" id="{00000000-0008-0000-0E00-000058030000}"/>
            </a:ext>
          </a:extLst>
        </xdr:cNvPr>
        <xdr:cNvSpPr txBox="1"/>
      </xdr:nvSpPr>
      <xdr:spPr>
        <a:xfrm>
          <a:off x="19310350" y="17882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55245</xdr:rowOff>
    </xdr:from>
    <xdr:ext cx="467360" cy="256540"/>
    <xdr:sp macro="" textlink="">
      <xdr:nvSpPr>
        <xdr:cNvPr id="857" name="n_4mainValue【公民館】&#10;一人当たり面積">
          <a:extLst>
            <a:ext uri="{FF2B5EF4-FFF2-40B4-BE49-F238E27FC236}">
              <a16:creationId xmlns:a16="http://schemas.microsoft.com/office/drawing/2014/main" id="{00000000-0008-0000-0E00-000059030000}"/>
            </a:ext>
          </a:extLst>
        </xdr:cNvPr>
        <xdr:cNvSpPr txBox="1"/>
      </xdr:nvSpPr>
      <xdr:spPr>
        <a:xfrm>
          <a:off x="18421350" y="178860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類似団体に比べ、</a:t>
          </a:r>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認定こども園・幼稚園・保育園</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消防施設</a:t>
          </a:r>
          <a:r>
            <a:rPr kumimoji="1" lang="en-US" altLang="ja-JP" sz="1300">
              <a:latin typeface="ＭＳ Ｐゴシック"/>
              <a:ea typeface="ＭＳ Ｐゴシック"/>
            </a:rPr>
            <a:t>】</a:t>
          </a:r>
          <a:r>
            <a:rPr kumimoji="1" lang="ja-JP" altLang="en-US" sz="1300">
              <a:latin typeface="ＭＳ Ｐゴシック"/>
              <a:ea typeface="ＭＳ Ｐゴシック"/>
            </a:rPr>
            <a:t>以外の施設類型において、有形固定資産減価償却が平均を上回っている。また、一人当たり面積を見ると</a:t>
          </a:r>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認定こども園・幼稚園・保育園</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児童館</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福祉施設</a:t>
          </a:r>
          <a:r>
            <a:rPr kumimoji="1" lang="en-US" altLang="ja-JP" sz="1300">
              <a:latin typeface="ＭＳ Ｐゴシック"/>
              <a:ea typeface="ＭＳ Ｐゴシック"/>
            </a:rPr>
            <a:t>】</a:t>
          </a:r>
          <a:r>
            <a:rPr kumimoji="1" lang="ja-JP" altLang="en-US" sz="1300">
              <a:latin typeface="ＭＳ Ｐゴシック"/>
              <a:ea typeface="ＭＳ Ｐゴシック"/>
            </a:rPr>
            <a:t>などの面積が平均と比較して特に大きくなっている。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Ｈ</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64,027
63,157
86.42
34,585,477
33,325,151
1,138,783
14,865,330
23,867,021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56.2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41</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8815"/>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130810</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60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127000</xdr:rowOff>
    </xdr:from>
    <xdr:to>
      <xdr:col>24</xdr:col>
      <xdr:colOff>152400</xdr:colOff>
      <xdr:row>41</xdr:row>
      <xdr:rowOff>127000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47625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77470</xdr:rowOff>
    </xdr:from>
    <xdr:ext cx="405130" cy="256540"/>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96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54610</xdr:rowOff>
    </xdr:from>
    <xdr:to>
      <xdr:col>24</xdr:col>
      <xdr:colOff>114300</xdr:colOff>
      <xdr:row>37</xdr:row>
      <xdr:rowOff>156210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30480</xdr:rowOff>
    </xdr:from>
    <xdr:to>
      <xdr:col>20</xdr:col>
      <xdr:colOff>38100</xdr:colOff>
      <xdr:row>37</xdr:row>
      <xdr:rowOff>132080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95885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146050</xdr:rowOff>
    </xdr:from>
    <xdr:to>
      <xdr:col>10</xdr:col>
      <xdr:colOff>165100</xdr:colOff>
      <xdr:row>37</xdr:row>
      <xdr:rowOff>76200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52070</xdr:rowOff>
    </xdr:from>
    <xdr:to>
      <xdr:col>24</xdr:col>
      <xdr:colOff>114300</xdr:colOff>
      <xdr:row>39</xdr:row>
      <xdr:rowOff>153035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29845</xdr:rowOff>
    </xdr:from>
    <xdr:ext cx="405130" cy="256540"/>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163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77470</xdr:rowOff>
    </xdr:from>
    <xdr:to>
      <xdr:col>20</xdr:col>
      <xdr:colOff>38100</xdr:colOff>
      <xdr:row>39</xdr:row>
      <xdr:rowOff>7620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128270</xdr:rowOff>
    </xdr:from>
    <xdr:to>
      <xdr:col>24</xdr:col>
      <xdr:colOff>63500</xdr:colOff>
      <xdr:row>39</xdr:row>
      <xdr:rowOff>102235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43370"/>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128270</xdr:rowOff>
    </xdr:from>
    <xdr:to>
      <xdr:col>19</xdr:col>
      <xdr:colOff>177800</xdr:colOff>
      <xdr:row>38</xdr:row>
      <xdr:rowOff>144780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6433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144780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274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30480</xdr:rowOff>
    </xdr:from>
    <xdr:to>
      <xdr:col>6</xdr:col>
      <xdr:colOff>38100</xdr:colOff>
      <xdr:row>38</xdr:row>
      <xdr:rowOff>132080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81280</xdr:rowOff>
    </xdr:from>
    <xdr:to>
      <xdr:col>10</xdr:col>
      <xdr:colOff>114300</xdr:colOff>
      <xdr:row>38</xdr:row>
      <xdr:rowOff>112395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963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148590</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35" y="6149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112395</xdr:rowOff>
    </xdr:from>
    <xdr:ext cx="402590" cy="256540"/>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35" y="61131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92710</xdr:rowOff>
    </xdr:from>
    <xdr:ext cx="402590" cy="259080"/>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35" y="6093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122555</xdr:rowOff>
    </xdr:from>
    <xdr:ext cx="402590" cy="256540"/>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35" y="6123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170180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35" y="668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15240</xdr:rowOff>
    </xdr:from>
    <xdr:ext cx="402590" cy="259080"/>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35" y="6701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154940</xdr:rowOff>
    </xdr:from>
    <xdr:ext cx="402590" cy="256540"/>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35" y="6670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123190</xdr:rowOff>
    </xdr:from>
    <xdr:ext cx="402590" cy="256540"/>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35" y="6638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4820"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690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4820"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640" y="576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54065"/>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11430</xdr:rowOff>
    </xdr:from>
    <xdr:ext cx="469900" cy="259080"/>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143510</xdr:rowOff>
    </xdr:from>
    <xdr:ext cx="469900" cy="256540"/>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29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5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93980</xdr:rowOff>
    </xdr:from>
    <xdr:ext cx="469900" cy="259080"/>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0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100330</xdr:rowOff>
    </xdr:from>
    <xdr:ext cx="469900" cy="256540"/>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86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9227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922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922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922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23495</xdr:rowOff>
    </xdr:from>
    <xdr:ext cx="469900" cy="259080"/>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650" y="6538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23495</xdr:rowOff>
    </xdr:from>
    <xdr:ext cx="467360" cy="259080"/>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350" y="65385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23495</xdr:rowOff>
    </xdr:from>
    <xdr:ext cx="467360" cy="259080"/>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350" y="65385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40640</xdr:rowOff>
    </xdr:from>
    <xdr:ext cx="467360" cy="256540"/>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350" y="65557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106680</xdr:rowOff>
    </xdr:from>
    <xdr:ext cx="469900" cy="259080"/>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650" y="696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106680</xdr:rowOff>
    </xdr:from>
    <xdr:ext cx="467360" cy="259080"/>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350" y="6964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106680</xdr:rowOff>
    </xdr:from>
    <xdr:ext cx="467360" cy="259080"/>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350" y="6964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106680</xdr:rowOff>
    </xdr:from>
    <xdr:ext cx="467360" cy="259080"/>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350" y="6964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49452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74930</xdr:rowOff>
    </xdr:from>
    <xdr:ext cx="405130" cy="256540"/>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47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11430</xdr:rowOff>
    </xdr:from>
    <xdr:ext cx="405130" cy="259080"/>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26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23495</xdr:rowOff>
    </xdr:from>
    <xdr:ext cx="405130" cy="259080"/>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390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169545</xdr:rowOff>
    </xdr:from>
    <xdr:ext cx="405130" cy="256540"/>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6279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70485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68514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55245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668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20955</xdr:rowOff>
    </xdr:from>
    <xdr:to>
      <xdr:col>15</xdr:col>
      <xdr:colOff>50800</xdr:colOff>
      <xdr:row>62</xdr:row>
      <xdr:rowOff>38100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6508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19685</xdr:rowOff>
    </xdr:from>
    <xdr:to>
      <xdr:col>6</xdr:col>
      <xdr:colOff>38100</xdr:colOff>
      <xdr:row>62</xdr:row>
      <xdr:rowOff>121285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20955</xdr:rowOff>
    </xdr:from>
    <xdr:to>
      <xdr:col>10</xdr:col>
      <xdr:colOff>114300</xdr:colOff>
      <xdr:row>62</xdr:row>
      <xdr:rowOff>70485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1130300" y="106508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114935</xdr:rowOff>
    </xdr:from>
    <xdr:ext cx="405130" cy="259080"/>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35"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71120</xdr:rowOff>
    </xdr:from>
    <xdr:ext cx="402590" cy="259080"/>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35" y="10015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61595</xdr:rowOff>
    </xdr:from>
    <xdr:ext cx="402590" cy="259080"/>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35" y="100056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21590</xdr:rowOff>
    </xdr:from>
    <xdr:ext cx="402590" cy="259080"/>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35" y="9965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97790</xdr:rowOff>
    </xdr:from>
    <xdr:ext cx="405130" cy="256540"/>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35" y="107276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80010</xdr:rowOff>
    </xdr:from>
    <xdr:ext cx="402590" cy="259080"/>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35" y="10709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63500</xdr:rowOff>
    </xdr:from>
    <xdr:ext cx="402590" cy="256540"/>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35" y="10693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112395</xdr:rowOff>
    </xdr:from>
    <xdr:ext cx="402590" cy="256540"/>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35" y="107422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158115</xdr:rowOff>
    </xdr:from>
    <xdr:to>
      <xdr:col>54</xdr:col>
      <xdr:colOff>189865</xdr:colOff>
      <xdr:row>64</xdr:row>
      <xdr:rowOff>104775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87865"/>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109220</xdr:rowOff>
    </xdr:from>
    <xdr:ext cx="469900" cy="256540"/>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2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104775</xdr:rowOff>
    </xdr:from>
    <xdr:to>
      <xdr:col>55</xdr:col>
      <xdr:colOff>88900</xdr:colOff>
      <xdr:row>64</xdr:row>
      <xdr:rowOff>104775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104775</xdr:rowOff>
    </xdr:from>
    <xdr:ext cx="469900" cy="259080"/>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6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158115</xdr:rowOff>
    </xdr:from>
    <xdr:to>
      <xdr:col>55</xdr:col>
      <xdr:colOff>88900</xdr:colOff>
      <xdr:row>55</xdr:row>
      <xdr:rowOff>158115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130175</xdr:rowOff>
    </xdr:from>
    <xdr:ext cx="469900" cy="259080"/>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60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151765</xdr:rowOff>
    </xdr:from>
    <xdr:to>
      <xdr:col>55</xdr:col>
      <xdr:colOff>50800</xdr:colOff>
      <xdr:row>63</xdr:row>
      <xdr:rowOff>81915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8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171450</xdr:rowOff>
    </xdr:from>
    <xdr:to>
      <xdr:col>50</xdr:col>
      <xdr:colOff>165100</xdr:colOff>
      <xdr:row>63</xdr:row>
      <xdr:rowOff>101600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171450</xdr:rowOff>
    </xdr:from>
    <xdr:to>
      <xdr:col>46</xdr:col>
      <xdr:colOff>38100</xdr:colOff>
      <xdr:row>63</xdr:row>
      <xdr:rowOff>101600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12700</xdr:rowOff>
    </xdr:from>
    <xdr:to>
      <xdr:col>41</xdr:col>
      <xdr:colOff>101600</xdr:colOff>
      <xdr:row>63</xdr:row>
      <xdr:rowOff>114300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1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145415</xdr:rowOff>
    </xdr:from>
    <xdr:to>
      <xdr:col>55</xdr:col>
      <xdr:colOff>50800</xdr:colOff>
      <xdr:row>63</xdr:row>
      <xdr:rowOff>75565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168275</xdr:rowOff>
    </xdr:from>
    <xdr:ext cx="469900" cy="256540"/>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267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148590</xdr:rowOff>
    </xdr:from>
    <xdr:to>
      <xdr:col>50</xdr:col>
      <xdr:colOff>165100</xdr:colOff>
      <xdr:row>63</xdr:row>
      <xdr:rowOff>78740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24765</xdr:rowOff>
    </xdr:from>
    <xdr:to>
      <xdr:col>55</xdr:col>
      <xdr:colOff>0</xdr:colOff>
      <xdr:row>63</xdr:row>
      <xdr:rowOff>27940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8261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151765</xdr:rowOff>
    </xdr:from>
    <xdr:to>
      <xdr:col>46</xdr:col>
      <xdr:colOff>38100</xdr:colOff>
      <xdr:row>63</xdr:row>
      <xdr:rowOff>81915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27940</xdr:rowOff>
    </xdr:from>
    <xdr:to>
      <xdr:col>50</xdr:col>
      <xdr:colOff>114300</xdr:colOff>
      <xdr:row>63</xdr:row>
      <xdr:rowOff>31115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8292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153035</xdr:rowOff>
    </xdr:from>
    <xdr:to>
      <xdr:col>41</xdr:col>
      <xdr:colOff>101600</xdr:colOff>
      <xdr:row>63</xdr:row>
      <xdr:rowOff>83185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31115</xdr:rowOff>
    </xdr:from>
    <xdr:to>
      <xdr:col>45</xdr:col>
      <xdr:colOff>177800</xdr:colOff>
      <xdr:row>63</xdr:row>
      <xdr:rowOff>32385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8324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156845</xdr:rowOff>
    </xdr:from>
    <xdr:to>
      <xdr:col>36</xdr:col>
      <xdr:colOff>165100</xdr:colOff>
      <xdr:row>63</xdr:row>
      <xdr:rowOff>86995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32385</xdr:rowOff>
    </xdr:from>
    <xdr:to>
      <xdr:col>41</xdr:col>
      <xdr:colOff>50800</xdr:colOff>
      <xdr:row>63</xdr:row>
      <xdr:rowOff>36195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8337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92710</xdr:rowOff>
    </xdr:from>
    <xdr:ext cx="469900" cy="259080"/>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650" y="1089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92710</xdr:rowOff>
    </xdr:from>
    <xdr:ext cx="467360" cy="259080"/>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350" y="10894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105410</xdr:rowOff>
    </xdr:from>
    <xdr:ext cx="467360" cy="259080"/>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35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78740</xdr:rowOff>
    </xdr:from>
    <xdr:ext cx="467360" cy="259080"/>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350" y="10537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95250</xdr:rowOff>
    </xdr:from>
    <xdr:ext cx="469900" cy="259080"/>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650" y="1055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98425</xdr:rowOff>
    </xdr:from>
    <xdr:ext cx="467360" cy="256540"/>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350" y="105568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99695</xdr:rowOff>
    </xdr:from>
    <xdr:ext cx="467360" cy="256540"/>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350" y="105581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78105</xdr:rowOff>
    </xdr:from>
    <xdr:ext cx="467360" cy="256540"/>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350" y="10879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820"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22225</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9532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6540"/>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140335</xdr:rowOff>
    </xdr:from>
    <xdr:ext cx="405130" cy="259080"/>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70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22225</xdr:rowOff>
    </xdr:from>
    <xdr:to>
      <xdr:col>24</xdr:col>
      <xdr:colOff>152400</xdr:colOff>
      <xdr:row>78</xdr:row>
      <xdr:rowOff>22225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9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140335</xdr:rowOff>
    </xdr:from>
    <xdr:ext cx="405130" cy="259080"/>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684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117475</xdr:rowOff>
    </xdr:from>
    <xdr:to>
      <xdr:col>24</xdr:col>
      <xdr:colOff>114300</xdr:colOff>
      <xdr:row>81</xdr:row>
      <xdr:rowOff>47625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38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53340</xdr:rowOff>
    </xdr:from>
    <xdr:to>
      <xdr:col>20</xdr:col>
      <xdr:colOff>38100</xdr:colOff>
      <xdr:row>80</xdr:row>
      <xdr:rowOff>154940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7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48895</xdr:rowOff>
    </xdr:from>
    <xdr:to>
      <xdr:col>15</xdr:col>
      <xdr:colOff>101600</xdr:colOff>
      <xdr:row>80</xdr:row>
      <xdr:rowOff>150495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76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1270</xdr:rowOff>
    </xdr:from>
    <xdr:to>
      <xdr:col>10</xdr:col>
      <xdr:colOff>165100</xdr:colOff>
      <xdr:row>80</xdr:row>
      <xdr:rowOff>102870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71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81</xdr:row>
      <xdr:rowOff>97790</xdr:rowOff>
    </xdr:from>
    <xdr:to>
      <xdr:col>24</xdr:col>
      <xdr:colOff>114300</xdr:colOff>
      <xdr:row>82</xdr:row>
      <xdr:rowOff>27305</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3985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75565</xdr:rowOff>
    </xdr:from>
    <xdr:ext cx="405130" cy="256540"/>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39630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81280</xdr:rowOff>
    </xdr:from>
    <xdr:to>
      <xdr:col>20</xdr:col>
      <xdr:colOff>38100</xdr:colOff>
      <xdr:row>82</xdr:row>
      <xdr:rowOff>11430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132080</xdr:rowOff>
    </xdr:from>
    <xdr:to>
      <xdr:col>24</xdr:col>
      <xdr:colOff>63500</xdr:colOff>
      <xdr:row>81</xdr:row>
      <xdr:rowOff>147955</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40195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124460</xdr:rowOff>
    </xdr:from>
    <xdr:to>
      <xdr:col>15</xdr:col>
      <xdr:colOff>101600</xdr:colOff>
      <xdr:row>82</xdr:row>
      <xdr:rowOff>54610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40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132080</xdr:rowOff>
    </xdr:from>
    <xdr:to>
      <xdr:col>19</xdr:col>
      <xdr:colOff>177800</xdr:colOff>
      <xdr:row>82</xdr:row>
      <xdr:rowOff>3810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2908300" y="140195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76200</xdr:rowOff>
    </xdr:from>
    <xdr:to>
      <xdr:col>10</xdr:col>
      <xdr:colOff>165100</xdr:colOff>
      <xdr:row>82</xdr:row>
      <xdr:rowOff>6350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127000</xdr:rowOff>
    </xdr:from>
    <xdr:to>
      <xdr:col>15</xdr:col>
      <xdr:colOff>50800</xdr:colOff>
      <xdr:row>82</xdr:row>
      <xdr:rowOff>3810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40144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29210</xdr:rowOff>
    </xdr:from>
    <xdr:to>
      <xdr:col>6</xdr:col>
      <xdr:colOff>38100</xdr:colOff>
      <xdr:row>81</xdr:row>
      <xdr:rowOff>130175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3916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79375</xdr:rowOff>
    </xdr:from>
    <xdr:to>
      <xdr:col>10</xdr:col>
      <xdr:colOff>114300</xdr:colOff>
      <xdr:row>81</xdr:row>
      <xdr:rowOff>127000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396682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0</xdr:rowOff>
    </xdr:from>
    <xdr:ext cx="405130" cy="259080"/>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35" y="13544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167005</xdr:rowOff>
    </xdr:from>
    <xdr:ext cx="402590" cy="256540"/>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35" y="13540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119380</xdr:rowOff>
    </xdr:from>
    <xdr:ext cx="402590" cy="259080"/>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35" y="13492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93980</xdr:rowOff>
    </xdr:from>
    <xdr:ext cx="402590" cy="259080"/>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35" y="13467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2540</xdr:rowOff>
    </xdr:from>
    <xdr:ext cx="405130" cy="259080"/>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35" y="1406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45720</xdr:rowOff>
    </xdr:from>
    <xdr:ext cx="402590" cy="259080"/>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35" y="14104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168910</xdr:rowOff>
    </xdr:from>
    <xdr:ext cx="402590" cy="256540"/>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35" y="14056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121285</xdr:rowOff>
    </xdr:from>
    <xdr:ext cx="402590" cy="256540"/>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35" y="140087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820" cy="259080"/>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F00-000050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10476865" y="1345120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81915</xdr:rowOff>
    </xdr:from>
    <xdr:ext cx="469900" cy="259080"/>
    <xdr:sp macro="" textlink="">
      <xdr:nvSpPr>
        <xdr:cNvPr id="338" name="【福祉施設】&#10;一人当たり面積最小値テキスト">
          <a:extLst>
            <a:ext uri="{FF2B5EF4-FFF2-40B4-BE49-F238E27FC236}">
              <a16:creationId xmlns:a16="http://schemas.microsoft.com/office/drawing/2014/main" id="{00000000-0008-0000-0F00-000052010000}"/>
            </a:ext>
          </a:extLst>
        </xdr:cNvPr>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24765</xdr:rowOff>
    </xdr:from>
    <xdr:ext cx="469900" cy="259080"/>
    <xdr:sp macro="" textlink="">
      <xdr:nvSpPr>
        <xdr:cNvPr id="340" name="【福祉施設】&#10;一人当たり面積最大値テキスト">
          <a:extLst>
            <a:ext uri="{FF2B5EF4-FFF2-40B4-BE49-F238E27FC236}">
              <a16:creationId xmlns:a16="http://schemas.microsoft.com/office/drawing/2014/main" id="{00000000-0008-0000-0F00-000054010000}"/>
            </a:ext>
          </a:extLst>
        </xdr:cNvPr>
        <xdr:cNvSpPr txBox="1"/>
      </xdr:nvSpPr>
      <xdr:spPr>
        <a:xfrm>
          <a:off x="10515600" y="13226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17780</xdr:rowOff>
    </xdr:from>
    <xdr:ext cx="469900" cy="256540"/>
    <xdr:sp macro="" textlink="">
      <xdr:nvSpPr>
        <xdr:cNvPr id="342" name="【福祉施設】&#10;一人当たり面積平均値テキスト">
          <a:extLst>
            <a:ext uri="{FF2B5EF4-FFF2-40B4-BE49-F238E27FC236}">
              <a16:creationId xmlns:a16="http://schemas.microsoft.com/office/drawing/2014/main" id="{00000000-0008-0000-0F00-000056010000}"/>
            </a:ext>
          </a:extLst>
        </xdr:cNvPr>
        <xdr:cNvSpPr txBox="1"/>
      </xdr:nvSpPr>
      <xdr:spPr>
        <a:xfrm>
          <a:off x="10515600" y="142481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38735</xdr:rowOff>
    </xdr:from>
    <xdr:to>
      <xdr:col>55</xdr:col>
      <xdr:colOff>50800</xdr:colOff>
      <xdr:row>83</xdr:row>
      <xdr:rowOff>140335</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0426700" y="1426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50165</xdr:rowOff>
    </xdr:from>
    <xdr:to>
      <xdr:col>46</xdr:col>
      <xdr:colOff>38100</xdr:colOff>
      <xdr:row>83</xdr:row>
      <xdr:rowOff>151765</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8699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21590</xdr:rowOff>
    </xdr:from>
    <xdr:to>
      <xdr:col>36</xdr:col>
      <xdr:colOff>165100</xdr:colOff>
      <xdr:row>83</xdr:row>
      <xdr:rowOff>123190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6921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10160</xdr:rowOff>
    </xdr:from>
    <xdr:to>
      <xdr:col>55</xdr:col>
      <xdr:colOff>50800</xdr:colOff>
      <xdr:row>80</xdr:row>
      <xdr:rowOff>111760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04267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33020</xdr:rowOff>
    </xdr:from>
    <xdr:ext cx="469900" cy="259080"/>
    <xdr:sp macro="" textlink="">
      <xdr:nvSpPr>
        <xdr:cNvPr id="354" name="【福祉施設】&#10;一人当たり面積該当値テキスト">
          <a:extLst>
            <a:ext uri="{FF2B5EF4-FFF2-40B4-BE49-F238E27FC236}">
              <a16:creationId xmlns:a16="http://schemas.microsoft.com/office/drawing/2014/main" id="{00000000-0008-0000-0F00-000062010000}"/>
            </a:ext>
          </a:extLst>
        </xdr:cNvPr>
        <xdr:cNvSpPr txBox="1"/>
      </xdr:nvSpPr>
      <xdr:spPr>
        <a:xfrm>
          <a:off x="10515600" y="1357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21590</xdr:rowOff>
    </xdr:from>
    <xdr:to>
      <xdr:col>50</xdr:col>
      <xdr:colOff>165100</xdr:colOff>
      <xdr:row>80</xdr:row>
      <xdr:rowOff>123190</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95885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60960</xdr:rowOff>
    </xdr:from>
    <xdr:to>
      <xdr:col>55</xdr:col>
      <xdr:colOff>0</xdr:colOff>
      <xdr:row>80</xdr:row>
      <xdr:rowOff>72390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9639300" y="137769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27305</xdr:rowOff>
    </xdr:from>
    <xdr:to>
      <xdr:col>46</xdr:col>
      <xdr:colOff>38100</xdr:colOff>
      <xdr:row>80</xdr:row>
      <xdr:rowOff>128905</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8699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72390</xdr:rowOff>
    </xdr:from>
    <xdr:to>
      <xdr:col>50</xdr:col>
      <xdr:colOff>114300</xdr:colOff>
      <xdr:row>80</xdr:row>
      <xdr:rowOff>78105</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8750300" y="137883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33020</xdr:rowOff>
    </xdr:from>
    <xdr:to>
      <xdr:col>41</xdr:col>
      <xdr:colOff>101600</xdr:colOff>
      <xdr:row>80</xdr:row>
      <xdr:rowOff>134620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781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78105</xdr:rowOff>
    </xdr:from>
    <xdr:to>
      <xdr:col>45</xdr:col>
      <xdr:colOff>177800</xdr:colOff>
      <xdr:row>80</xdr:row>
      <xdr:rowOff>83820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7861300" y="13794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44450</xdr:rowOff>
    </xdr:from>
    <xdr:to>
      <xdr:col>36</xdr:col>
      <xdr:colOff>165100</xdr:colOff>
      <xdr:row>80</xdr:row>
      <xdr:rowOff>146050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692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83820</xdr:rowOff>
    </xdr:from>
    <xdr:to>
      <xdr:col>41</xdr:col>
      <xdr:colOff>50800</xdr:colOff>
      <xdr:row>80</xdr:row>
      <xdr:rowOff>95250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6972300" y="137998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148590</xdr:rowOff>
    </xdr:from>
    <xdr:ext cx="469900" cy="259080"/>
    <xdr:sp macro="" textlink="">
      <xdr:nvSpPr>
        <xdr:cNvPr id="363" name="n_1aveValue【福祉施設】&#10;一人当たり面積">
          <a:extLst>
            <a:ext uri="{FF2B5EF4-FFF2-40B4-BE49-F238E27FC236}">
              <a16:creationId xmlns:a16="http://schemas.microsoft.com/office/drawing/2014/main" id="{00000000-0008-0000-0F00-00006B010000}"/>
            </a:ext>
          </a:extLst>
        </xdr:cNvPr>
        <xdr:cNvSpPr txBox="1"/>
      </xdr:nvSpPr>
      <xdr:spPr>
        <a:xfrm>
          <a:off x="9391650" y="1437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143510</xdr:rowOff>
    </xdr:from>
    <xdr:ext cx="467360" cy="256540"/>
    <xdr:sp macro="" textlink="">
      <xdr:nvSpPr>
        <xdr:cNvPr id="364" name="n_2aveValue【福祉施設】&#10;一人当たり面積">
          <a:extLst>
            <a:ext uri="{FF2B5EF4-FFF2-40B4-BE49-F238E27FC236}">
              <a16:creationId xmlns:a16="http://schemas.microsoft.com/office/drawing/2014/main" id="{00000000-0008-0000-0F00-00006C010000}"/>
            </a:ext>
          </a:extLst>
        </xdr:cNvPr>
        <xdr:cNvSpPr txBox="1"/>
      </xdr:nvSpPr>
      <xdr:spPr>
        <a:xfrm>
          <a:off x="8515350" y="14373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137160</xdr:rowOff>
    </xdr:from>
    <xdr:ext cx="467360" cy="259080"/>
    <xdr:sp macro="" textlink="">
      <xdr:nvSpPr>
        <xdr:cNvPr id="365" name="n_3aveValue【福祉施設】&#10;一人当たり面積">
          <a:extLst>
            <a:ext uri="{FF2B5EF4-FFF2-40B4-BE49-F238E27FC236}">
              <a16:creationId xmlns:a16="http://schemas.microsoft.com/office/drawing/2014/main" id="{00000000-0008-0000-0F00-00006D010000}"/>
            </a:ext>
          </a:extLst>
        </xdr:cNvPr>
        <xdr:cNvSpPr txBox="1"/>
      </xdr:nvSpPr>
      <xdr:spPr>
        <a:xfrm>
          <a:off x="7626350" y="1436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114300</xdr:rowOff>
    </xdr:from>
    <xdr:ext cx="467360" cy="259080"/>
    <xdr:sp macro="" textlink="">
      <xdr:nvSpPr>
        <xdr:cNvPr id="366" name="n_4aveValue【福祉施設】&#10;一人当たり面積">
          <a:extLst>
            <a:ext uri="{FF2B5EF4-FFF2-40B4-BE49-F238E27FC236}">
              <a16:creationId xmlns:a16="http://schemas.microsoft.com/office/drawing/2014/main" id="{00000000-0008-0000-0F00-00006E010000}"/>
            </a:ext>
          </a:extLst>
        </xdr:cNvPr>
        <xdr:cNvSpPr txBox="1"/>
      </xdr:nvSpPr>
      <xdr:spPr>
        <a:xfrm>
          <a:off x="6737350" y="14344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139700</xdr:rowOff>
    </xdr:from>
    <xdr:ext cx="469900" cy="259080"/>
    <xdr:sp macro="" textlink="">
      <xdr:nvSpPr>
        <xdr:cNvPr id="367" name="n_1mainValue【福祉施設】&#10;一人当たり面積">
          <a:extLst>
            <a:ext uri="{FF2B5EF4-FFF2-40B4-BE49-F238E27FC236}">
              <a16:creationId xmlns:a16="http://schemas.microsoft.com/office/drawing/2014/main" id="{00000000-0008-0000-0F00-00006F010000}"/>
            </a:ext>
          </a:extLst>
        </xdr:cNvPr>
        <xdr:cNvSpPr txBox="1"/>
      </xdr:nvSpPr>
      <xdr:spPr>
        <a:xfrm>
          <a:off x="939165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145415</xdr:rowOff>
    </xdr:from>
    <xdr:ext cx="467360" cy="256540"/>
    <xdr:sp macro="" textlink="">
      <xdr:nvSpPr>
        <xdr:cNvPr id="368" name="n_2mainValue【福祉施設】&#10;一人当たり面積">
          <a:extLst>
            <a:ext uri="{FF2B5EF4-FFF2-40B4-BE49-F238E27FC236}">
              <a16:creationId xmlns:a16="http://schemas.microsoft.com/office/drawing/2014/main" id="{00000000-0008-0000-0F00-000070010000}"/>
            </a:ext>
          </a:extLst>
        </xdr:cNvPr>
        <xdr:cNvSpPr txBox="1"/>
      </xdr:nvSpPr>
      <xdr:spPr>
        <a:xfrm>
          <a:off x="8515350" y="13518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151130</xdr:rowOff>
    </xdr:from>
    <xdr:ext cx="467360" cy="259080"/>
    <xdr:sp macro="" textlink="">
      <xdr:nvSpPr>
        <xdr:cNvPr id="369" name="n_3mainValue【福祉施設】&#10;一人当たり面積">
          <a:extLst>
            <a:ext uri="{FF2B5EF4-FFF2-40B4-BE49-F238E27FC236}">
              <a16:creationId xmlns:a16="http://schemas.microsoft.com/office/drawing/2014/main" id="{00000000-0008-0000-0F00-000071010000}"/>
            </a:ext>
          </a:extLst>
        </xdr:cNvPr>
        <xdr:cNvSpPr txBox="1"/>
      </xdr:nvSpPr>
      <xdr:spPr>
        <a:xfrm>
          <a:off x="7626350" y="13524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162560</xdr:rowOff>
    </xdr:from>
    <xdr:ext cx="467360" cy="259080"/>
    <xdr:sp macro="" textlink="">
      <xdr:nvSpPr>
        <xdr:cNvPr id="370" name="n_4mainValue【福祉施設】&#10;一人当たり面積">
          <a:extLst>
            <a:ext uri="{FF2B5EF4-FFF2-40B4-BE49-F238E27FC236}">
              <a16:creationId xmlns:a16="http://schemas.microsoft.com/office/drawing/2014/main" id="{00000000-0008-0000-0F00-000072010000}"/>
            </a:ext>
          </a:extLst>
        </xdr:cNvPr>
        <xdr:cNvSpPr txBox="1"/>
      </xdr:nvSpPr>
      <xdr:spPr>
        <a:xfrm>
          <a:off x="6737350" y="13535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74930</xdr:rowOff>
    </xdr:from>
    <xdr:to>
      <xdr:col>24</xdr:col>
      <xdr:colOff>62865</xdr:colOff>
      <xdr:row>109</xdr:row>
      <xdr:rowOff>35560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21993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20955</xdr:rowOff>
    </xdr:from>
    <xdr:ext cx="340360" cy="256540"/>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699450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74930</xdr:rowOff>
    </xdr:from>
    <xdr:to>
      <xdr:col>24</xdr:col>
      <xdr:colOff>152400</xdr:colOff>
      <xdr:row>100</xdr:row>
      <xdr:rowOff>74930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21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2540</xdr:rowOff>
    </xdr:from>
    <xdr:ext cx="405130" cy="259080"/>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83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164465</xdr:rowOff>
    </xdr:from>
    <xdr:to>
      <xdr:col>20</xdr:col>
      <xdr:colOff>38100</xdr:colOff>
      <xdr:row>105</xdr:row>
      <xdr:rowOff>94615</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73025</xdr:rowOff>
    </xdr:from>
    <xdr:to>
      <xdr:col>10</xdr:col>
      <xdr:colOff>165100</xdr:colOff>
      <xdr:row>105</xdr:row>
      <xdr:rowOff>3175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105410</xdr:rowOff>
    </xdr:from>
    <xdr:to>
      <xdr:col>6</xdr:col>
      <xdr:colOff>38100</xdr:colOff>
      <xdr:row>105</xdr:row>
      <xdr:rowOff>35560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4445</xdr:rowOff>
    </xdr:from>
    <xdr:to>
      <xdr:col>24</xdr:col>
      <xdr:colOff>114300</xdr:colOff>
      <xdr:row>105</xdr:row>
      <xdr:rowOff>106045</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154940</xdr:rowOff>
    </xdr:from>
    <xdr:ext cx="405130" cy="256540"/>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79857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166370</xdr:rowOff>
    </xdr:from>
    <xdr:to>
      <xdr:col>20</xdr:col>
      <xdr:colOff>38100</xdr:colOff>
      <xdr:row>106</xdr:row>
      <xdr:rowOff>95885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816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55245</xdr:rowOff>
    </xdr:from>
    <xdr:to>
      <xdr:col>24</xdr:col>
      <xdr:colOff>63500</xdr:colOff>
      <xdr:row>106</xdr:row>
      <xdr:rowOff>45085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3797300" y="18057495"/>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67945</xdr:rowOff>
    </xdr:from>
    <xdr:to>
      <xdr:col>15</xdr:col>
      <xdr:colOff>101600</xdr:colOff>
      <xdr:row>106</xdr:row>
      <xdr:rowOff>169545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45085</xdr:rowOff>
    </xdr:from>
    <xdr:to>
      <xdr:col>19</xdr:col>
      <xdr:colOff>177800</xdr:colOff>
      <xdr:row>106</xdr:row>
      <xdr:rowOff>118745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2908300" y="1821878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41910</xdr:rowOff>
    </xdr:from>
    <xdr:to>
      <xdr:col>10</xdr:col>
      <xdr:colOff>165100</xdr:colOff>
      <xdr:row>106</xdr:row>
      <xdr:rowOff>143510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92710</xdr:rowOff>
    </xdr:from>
    <xdr:to>
      <xdr:col>15</xdr:col>
      <xdr:colOff>50800</xdr:colOff>
      <xdr:row>106</xdr:row>
      <xdr:rowOff>118745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82664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xdr:rowOff>
    </xdr:from>
    <xdr:to>
      <xdr:col>6</xdr:col>
      <xdr:colOff>38100</xdr:colOff>
      <xdr:row>106</xdr:row>
      <xdr:rowOff>115570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64770</xdr:rowOff>
    </xdr:from>
    <xdr:to>
      <xdr:col>10</xdr:col>
      <xdr:colOff>114300</xdr:colOff>
      <xdr:row>106</xdr:row>
      <xdr:rowOff>92710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30300" y="182384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111125</xdr:rowOff>
    </xdr:from>
    <xdr:ext cx="405130" cy="256540"/>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35" y="177704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88265</xdr:rowOff>
    </xdr:from>
    <xdr:ext cx="402590" cy="256540"/>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35" y="17747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19685</xdr:rowOff>
    </xdr:from>
    <xdr:ext cx="402590" cy="256540"/>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35" y="176790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52070</xdr:rowOff>
    </xdr:from>
    <xdr:ext cx="402590" cy="256540"/>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35" y="17711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86995</xdr:rowOff>
    </xdr:from>
    <xdr:ext cx="405130" cy="256540"/>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35" y="18260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160655</xdr:rowOff>
    </xdr:from>
    <xdr:ext cx="402590" cy="259080"/>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35" y="183343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134620</xdr:rowOff>
    </xdr:from>
    <xdr:ext cx="402590" cy="256540"/>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35" y="18308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106680</xdr:rowOff>
    </xdr:from>
    <xdr:ext cx="402590" cy="259080"/>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35" y="18280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4820" cy="256540"/>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4820" cy="259080"/>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4820" cy="256540"/>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4820" cy="2584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4820" cy="259080"/>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4820" cy="256540"/>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143510</xdr:rowOff>
    </xdr:from>
    <xdr:to>
      <xdr:col>54</xdr:col>
      <xdr:colOff>189865</xdr:colOff>
      <xdr:row>108</xdr:row>
      <xdr:rowOff>151130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11706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154940</xdr:rowOff>
    </xdr:from>
    <xdr:ext cx="469900" cy="256540"/>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6715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151130</xdr:rowOff>
    </xdr:from>
    <xdr:to>
      <xdr:col>55</xdr:col>
      <xdr:colOff>88900</xdr:colOff>
      <xdr:row>108</xdr:row>
      <xdr:rowOff>151130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89535</xdr:rowOff>
    </xdr:from>
    <xdr:ext cx="469900" cy="256540"/>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6891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143510</xdr:rowOff>
    </xdr:from>
    <xdr:to>
      <xdr:col>55</xdr:col>
      <xdr:colOff>88900</xdr:colOff>
      <xdr:row>99</xdr:row>
      <xdr:rowOff>143510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93980</xdr:rowOff>
    </xdr:from>
    <xdr:ext cx="469900" cy="259080"/>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09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87630</xdr:rowOff>
    </xdr:from>
    <xdr:to>
      <xdr:col>50</xdr:col>
      <xdr:colOff>165100</xdr:colOff>
      <xdr:row>107</xdr:row>
      <xdr:rowOff>17780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87630</xdr:rowOff>
    </xdr:from>
    <xdr:to>
      <xdr:col>46</xdr:col>
      <xdr:colOff>38100</xdr:colOff>
      <xdr:row>107</xdr:row>
      <xdr:rowOff>17780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84455</xdr:rowOff>
    </xdr:from>
    <xdr:to>
      <xdr:col>41</xdr:col>
      <xdr:colOff>101600</xdr:colOff>
      <xdr:row>107</xdr:row>
      <xdr:rowOff>14605</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74930</xdr:rowOff>
    </xdr:from>
    <xdr:to>
      <xdr:col>36</xdr:col>
      <xdr:colOff>165100</xdr:colOff>
      <xdr:row>107</xdr:row>
      <xdr:rowOff>4445</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107315</xdr:rowOff>
    </xdr:from>
    <xdr:to>
      <xdr:col>55</xdr:col>
      <xdr:colOff>50800</xdr:colOff>
      <xdr:row>107</xdr:row>
      <xdr:rowOff>37465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86360</xdr:rowOff>
    </xdr:from>
    <xdr:ext cx="469900" cy="256540"/>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8260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113665</xdr:rowOff>
    </xdr:from>
    <xdr:to>
      <xdr:col>50</xdr:col>
      <xdr:colOff>165100</xdr:colOff>
      <xdr:row>107</xdr:row>
      <xdr:rowOff>43815</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8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158115</xdr:rowOff>
    </xdr:from>
    <xdr:to>
      <xdr:col>55</xdr:col>
      <xdr:colOff>0</xdr:colOff>
      <xdr:row>106</xdr:row>
      <xdr:rowOff>164465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9639300" y="183318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116840</xdr:rowOff>
    </xdr:from>
    <xdr:to>
      <xdr:col>46</xdr:col>
      <xdr:colOff>38100</xdr:colOff>
      <xdr:row>107</xdr:row>
      <xdr:rowOff>46990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164465</xdr:rowOff>
    </xdr:from>
    <xdr:to>
      <xdr:col>50</xdr:col>
      <xdr:colOff>114300</xdr:colOff>
      <xdr:row>106</xdr:row>
      <xdr:rowOff>167640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750300" y="183381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120650</xdr:rowOff>
    </xdr:from>
    <xdr:to>
      <xdr:col>41</xdr:col>
      <xdr:colOff>101600</xdr:colOff>
      <xdr:row>107</xdr:row>
      <xdr:rowOff>50165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167640</xdr:rowOff>
    </xdr:from>
    <xdr:to>
      <xdr:col>45</xdr:col>
      <xdr:colOff>177800</xdr:colOff>
      <xdr:row>106</xdr:row>
      <xdr:rowOff>170815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861300" y="183413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123190</xdr:rowOff>
    </xdr:from>
    <xdr:to>
      <xdr:col>36</xdr:col>
      <xdr:colOff>165100</xdr:colOff>
      <xdr:row>107</xdr:row>
      <xdr:rowOff>53340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170815</xdr:rowOff>
    </xdr:from>
    <xdr:to>
      <xdr:col>41</xdr:col>
      <xdr:colOff>50800</xdr:colOff>
      <xdr:row>107</xdr:row>
      <xdr:rowOff>2540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6972300" y="183445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34290</xdr:rowOff>
    </xdr:from>
    <xdr:ext cx="469900" cy="259080"/>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650" y="1803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34290</xdr:rowOff>
    </xdr:from>
    <xdr:ext cx="467360" cy="259080"/>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350" y="18036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31115</xdr:rowOff>
    </xdr:from>
    <xdr:ext cx="467360" cy="256540"/>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350" y="18033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20955</xdr:rowOff>
    </xdr:from>
    <xdr:ext cx="467360" cy="256540"/>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350" y="180232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34925</xdr:rowOff>
    </xdr:from>
    <xdr:ext cx="469900" cy="259080"/>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650" y="18380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38100</xdr:rowOff>
    </xdr:from>
    <xdr:ext cx="467360" cy="259080"/>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350" y="18383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41275</xdr:rowOff>
    </xdr:from>
    <xdr:ext cx="467360" cy="256540"/>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350" y="183864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44450</xdr:rowOff>
    </xdr:from>
    <xdr:ext cx="467360" cy="259080"/>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350" y="18389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166370</xdr:rowOff>
    </xdr:from>
    <xdr:to>
      <xdr:col>85</xdr:col>
      <xdr:colOff>126365</xdr:colOff>
      <xdr:row>41</xdr:row>
      <xdr:rowOff>102870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5" y="565277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106680</xdr:rowOff>
    </xdr:from>
    <xdr:ext cx="405130" cy="259080"/>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13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112395</xdr:rowOff>
    </xdr:from>
    <xdr:ext cx="405130" cy="256540"/>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4273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166370</xdr:rowOff>
    </xdr:from>
    <xdr:to>
      <xdr:col>86</xdr:col>
      <xdr:colOff>25400</xdr:colOff>
      <xdr:row>32</xdr:row>
      <xdr:rowOff>166370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143510</xdr:rowOff>
    </xdr:from>
    <xdr:ext cx="405130" cy="256540"/>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3157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137795</xdr:rowOff>
    </xdr:from>
    <xdr:to>
      <xdr:col>85</xdr:col>
      <xdr:colOff>177800</xdr:colOff>
      <xdr:row>41</xdr:row>
      <xdr:rowOff>67945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52705</xdr:rowOff>
    </xdr:from>
    <xdr:ext cx="405130" cy="256540"/>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69107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151130</xdr:rowOff>
    </xdr:from>
    <xdr:to>
      <xdr:col>81</xdr:col>
      <xdr:colOff>101600</xdr:colOff>
      <xdr:row>41</xdr:row>
      <xdr:rowOff>81280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17780</xdr:rowOff>
    </xdr:from>
    <xdr:to>
      <xdr:col>85</xdr:col>
      <xdr:colOff>127000</xdr:colOff>
      <xdr:row>41</xdr:row>
      <xdr:rowOff>30480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5481300" y="70472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30480</xdr:rowOff>
    </xdr:from>
    <xdr:to>
      <xdr:col>81</xdr:col>
      <xdr:colOff>50800</xdr:colOff>
      <xdr:row>41</xdr:row>
      <xdr:rowOff>41910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4592300" y="70599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139700</xdr:rowOff>
    </xdr:from>
    <xdr:to>
      <xdr:col>72</xdr:col>
      <xdr:colOff>38100</xdr:colOff>
      <xdr:row>41</xdr:row>
      <xdr:rowOff>69850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19050</xdr:rowOff>
    </xdr:from>
    <xdr:to>
      <xdr:col>76</xdr:col>
      <xdr:colOff>114300</xdr:colOff>
      <xdr:row>41</xdr:row>
      <xdr:rowOff>41910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703300" y="7048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109220</xdr:rowOff>
    </xdr:from>
    <xdr:to>
      <xdr:col>67</xdr:col>
      <xdr:colOff>101600</xdr:colOff>
      <xdr:row>41</xdr:row>
      <xdr:rowOff>39370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160020</xdr:rowOff>
    </xdr:from>
    <xdr:to>
      <xdr:col>71</xdr:col>
      <xdr:colOff>177800</xdr:colOff>
      <xdr:row>41</xdr:row>
      <xdr:rowOff>19050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814300" y="70180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12065</xdr:rowOff>
    </xdr:from>
    <xdr:ext cx="405130" cy="259080"/>
    <xdr:sp macro="" textlink="">
      <xdr:nvSpPr>
        <xdr:cNvPr id="539" name="n_1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35" y="618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156845</xdr:rowOff>
    </xdr:from>
    <xdr:ext cx="402590" cy="256540"/>
    <xdr:sp macro="" textlink="">
      <xdr:nvSpPr>
        <xdr:cNvPr id="540" name="n_2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35" y="61575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12065</xdr:rowOff>
    </xdr:from>
    <xdr:ext cx="402590" cy="259080"/>
    <xdr:sp macro="" textlink="">
      <xdr:nvSpPr>
        <xdr:cNvPr id="541" name="n_3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35" y="6184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27305</xdr:rowOff>
    </xdr:from>
    <xdr:ext cx="402590" cy="259080"/>
    <xdr:sp macro="" textlink="">
      <xdr:nvSpPr>
        <xdr:cNvPr id="542" name="n_4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35" y="619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72390</xdr:rowOff>
    </xdr:from>
    <xdr:ext cx="405130" cy="259080"/>
    <xdr:sp macro="" textlink="">
      <xdr:nvSpPr>
        <xdr:cNvPr id="543" name="n_1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35" y="710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83820</xdr:rowOff>
    </xdr:from>
    <xdr:ext cx="402590" cy="259080"/>
    <xdr:sp macro="" textlink="">
      <xdr:nvSpPr>
        <xdr:cNvPr id="544" name="n_2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35" y="7113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60960</xdr:rowOff>
    </xdr:from>
    <xdr:ext cx="402590" cy="259080"/>
    <xdr:sp macro="" textlink="">
      <xdr:nvSpPr>
        <xdr:cNvPr id="545" name="n_3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35" y="7090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30480</xdr:rowOff>
    </xdr:from>
    <xdr:ext cx="402590" cy="256540"/>
    <xdr:sp macro="" textlink="">
      <xdr:nvSpPr>
        <xdr:cNvPr id="546" name="n_4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35" y="70599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48260</xdr:rowOff>
    </xdr:from>
    <xdr:ext cx="246380" cy="259080"/>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039080" y="69062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105410</xdr:rowOff>
    </xdr:from>
    <xdr:ext cx="593090" cy="259080"/>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370" y="5763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20955</xdr:rowOff>
    </xdr:from>
    <xdr:to>
      <xdr:col>116</xdr:col>
      <xdr:colOff>62865</xdr:colOff>
      <xdr:row>41</xdr:row>
      <xdr:rowOff>18415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5" y="585025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22225</xdr:rowOff>
    </xdr:from>
    <xdr:ext cx="313690" cy="2584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0516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18415</xdr:rowOff>
    </xdr:from>
    <xdr:to>
      <xdr:col>116</xdr:col>
      <xdr:colOff>152400</xdr:colOff>
      <xdr:row>41</xdr:row>
      <xdr:rowOff>18415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04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139065</xdr:rowOff>
    </xdr:from>
    <xdr:ext cx="598805" cy="259080"/>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625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209,635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20955</xdr:rowOff>
    </xdr:from>
    <xdr:to>
      <xdr:col>116</xdr:col>
      <xdr:colOff>152400</xdr:colOff>
      <xdr:row>34</xdr:row>
      <xdr:rowOff>20955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85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86360</xdr:rowOff>
    </xdr:from>
    <xdr:ext cx="534670" cy="256540"/>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4300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70485</xdr:rowOff>
    </xdr:from>
    <xdr:to>
      <xdr:col>112</xdr:col>
      <xdr:colOff>38100</xdr:colOff>
      <xdr:row>39</xdr:row>
      <xdr:rowOff>635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99695</xdr:rowOff>
    </xdr:from>
    <xdr:to>
      <xdr:col>102</xdr:col>
      <xdr:colOff>165100</xdr:colOff>
      <xdr:row>39</xdr:row>
      <xdr:rowOff>29845</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106045</xdr:rowOff>
    </xdr:from>
    <xdr:to>
      <xdr:col>98</xdr:col>
      <xdr:colOff>38100</xdr:colOff>
      <xdr:row>39</xdr:row>
      <xdr:rowOff>36195</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65405</xdr:rowOff>
    </xdr:from>
    <xdr:to>
      <xdr:col>116</xdr:col>
      <xdr:colOff>114300</xdr:colOff>
      <xdr:row>38</xdr:row>
      <xdr:rowOff>167005</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43815</xdr:rowOff>
    </xdr:from>
    <xdr:ext cx="534670" cy="256540"/>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5589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76200</xdr:rowOff>
    </xdr:from>
    <xdr:to>
      <xdr:col>112</xdr:col>
      <xdr:colOff>38100</xdr:colOff>
      <xdr:row>39</xdr:row>
      <xdr:rowOff>6350</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116205</xdr:rowOff>
    </xdr:from>
    <xdr:to>
      <xdr:col>116</xdr:col>
      <xdr:colOff>63500</xdr:colOff>
      <xdr:row>38</xdr:row>
      <xdr:rowOff>127000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6313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85090</xdr:rowOff>
    </xdr:from>
    <xdr:to>
      <xdr:col>107</xdr:col>
      <xdr:colOff>101600</xdr:colOff>
      <xdr:row>39</xdr:row>
      <xdr:rowOff>15240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127000</xdr:rowOff>
    </xdr:from>
    <xdr:to>
      <xdr:col>111</xdr:col>
      <xdr:colOff>177800</xdr:colOff>
      <xdr:row>38</xdr:row>
      <xdr:rowOff>135890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642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135890</xdr:rowOff>
    </xdr:from>
    <xdr:to>
      <xdr:col>107</xdr:col>
      <xdr:colOff>50800</xdr:colOff>
      <xdr:row>38</xdr:row>
      <xdr:rowOff>144780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6509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152400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6659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17780</xdr:rowOff>
    </xdr:from>
    <xdr:ext cx="534670" cy="256540"/>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265" y="63614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72,155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31115</xdr:rowOff>
    </xdr:from>
    <xdr:ext cx="532130" cy="256540"/>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6965" y="63747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20955</xdr:rowOff>
    </xdr:from>
    <xdr:ext cx="532130" cy="256540"/>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7965" y="6707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27305</xdr:rowOff>
    </xdr:from>
    <xdr:ext cx="532130" cy="259080"/>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8965" y="6713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38</xdr:row>
      <xdr:rowOff>168910</xdr:rowOff>
    </xdr:from>
    <xdr:ext cx="534670" cy="256540"/>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265" y="66840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71,122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39</xdr:row>
      <xdr:rowOff>6350</xdr:rowOff>
    </xdr:from>
    <xdr:ext cx="532130" cy="256540"/>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6965" y="66929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37</xdr:row>
      <xdr:rowOff>40640</xdr:rowOff>
    </xdr:from>
    <xdr:ext cx="532130" cy="256540"/>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7965" y="6384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37</xdr:row>
      <xdr:rowOff>48260</xdr:rowOff>
    </xdr:from>
    <xdr:ext cx="532130" cy="259080"/>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8965" y="6391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0000000-0008-0000-0F00-00006F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11430</xdr:rowOff>
    </xdr:from>
    <xdr:to>
      <xdr:col>85</xdr:col>
      <xdr:colOff>126365</xdr:colOff>
      <xdr:row>64</xdr:row>
      <xdr:rowOff>76200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16318865" y="944118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625" name="【保健センター・保健所】&#10;有形固定資産減価償却率最小値テキスト">
          <a:extLst>
            <a:ext uri="{FF2B5EF4-FFF2-40B4-BE49-F238E27FC236}">
              <a16:creationId xmlns:a16="http://schemas.microsoft.com/office/drawing/2014/main" id="{00000000-0008-0000-0F00-000071020000}"/>
            </a:ext>
          </a:extLst>
        </xdr:cNvPr>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129540</xdr:rowOff>
    </xdr:from>
    <xdr:ext cx="405130" cy="259080"/>
    <xdr:sp macro="" textlink="">
      <xdr:nvSpPr>
        <xdr:cNvPr id="627" name="【保健センター・保健所】&#10;有形固定資産減価償却率最大値テキスト">
          <a:extLst>
            <a:ext uri="{FF2B5EF4-FFF2-40B4-BE49-F238E27FC236}">
              <a16:creationId xmlns:a16="http://schemas.microsoft.com/office/drawing/2014/main" id="{00000000-0008-0000-0F00-000073020000}"/>
            </a:ext>
          </a:extLst>
        </xdr:cNvPr>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128270</xdr:rowOff>
    </xdr:from>
    <xdr:ext cx="405130" cy="259080"/>
    <xdr:sp macro="" textlink="">
      <xdr:nvSpPr>
        <xdr:cNvPr id="629" name="【保健センター・保健所】&#10;有形固定資産減価償却率平均値テキスト">
          <a:extLst>
            <a:ext uri="{FF2B5EF4-FFF2-40B4-BE49-F238E27FC236}">
              <a16:creationId xmlns:a16="http://schemas.microsoft.com/office/drawing/2014/main" id="{00000000-0008-0000-0F00-000075020000}"/>
            </a:ext>
          </a:extLst>
        </xdr:cNvPr>
        <xdr:cNvSpPr txBox="1"/>
      </xdr:nvSpPr>
      <xdr:spPr>
        <a:xfrm>
          <a:off x="16357600" y="9900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20955</xdr:rowOff>
    </xdr:from>
    <xdr:ext cx="405130" cy="256540"/>
    <xdr:sp macro="" textlink="">
      <xdr:nvSpPr>
        <xdr:cNvPr id="641" name="【保健センター・保健所】&#10;有形固定資産減価償却率該当値テキスト">
          <a:extLst>
            <a:ext uri="{FF2B5EF4-FFF2-40B4-BE49-F238E27FC236}">
              <a16:creationId xmlns:a16="http://schemas.microsoft.com/office/drawing/2014/main" id="{00000000-0008-0000-0F00-000081020000}"/>
            </a:ext>
          </a:extLst>
        </xdr:cNvPr>
        <xdr:cNvSpPr txBox="1"/>
      </xdr:nvSpPr>
      <xdr:spPr>
        <a:xfrm>
          <a:off x="16357600" y="103079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150495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5481300" y="1038034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61595</xdr:rowOff>
    </xdr:from>
    <xdr:to>
      <xdr:col>76</xdr:col>
      <xdr:colOff>165100</xdr:colOff>
      <xdr:row>60</xdr:row>
      <xdr:rowOff>163195</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454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150495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4592300" y="103993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23495</xdr:rowOff>
    </xdr:from>
    <xdr:to>
      <xdr:col>72</xdr:col>
      <xdr:colOff>38100</xdr:colOff>
      <xdr:row>60</xdr:row>
      <xdr:rowOff>125095</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3652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74930</xdr:rowOff>
    </xdr:from>
    <xdr:to>
      <xdr:col>76</xdr:col>
      <xdr:colOff>114300</xdr:colOff>
      <xdr:row>60</xdr:row>
      <xdr:rowOff>112395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3703300" y="103619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74930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814300" y="103212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56</xdr:row>
      <xdr:rowOff>65405</xdr:rowOff>
    </xdr:from>
    <xdr:ext cx="405130" cy="256540"/>
    <xdr:sp macro="" textlink="">
      <xdr:nvSpPr>
        <xdr:cNvPr id="650" name="n_1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5266035" y="96666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31115</xdr:rowOff>
    </xdr:from>
    <xdr:ext cx="402590" cy="256540"/>
    <xdr:sp macro="" textlink="">
      <xdr:nvSpPr>
        <xdr:cNvPr id="651" name="n_2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4389735" y="9632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6350</xdr:rowOff>
    </xdr:from>
    <xdr:ext cx="402590" cy="256540"/>
    <xdr:sp macro="" textlink="">
      <xdr:nvSpPr>
        <xdr:cNvPr id="652" name="n_3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3500735" y="9607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55</xdr:row>
      <xdr:rowOff>168275</xdr:rowOff>
    </xdr:from>
    <xdr:ext cx="402590" cy="256540"/>
    <xdr:sp macro="" textlink="">
      <xdr:nvSpPr>
        <xdr:cNvPr id="653" name="n_4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2611735" y="9598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20955</xdr:rowOff>
    </xdr:from>
    <xdr:ext cx="405130" cy="256540"/>
    <xdr:sp macro="" textlink="">
      <xdr:nvSpPr>
        <xdr:cNvPr id="654" name="n_1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35" y="104794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154940</xdr:rowOff>
    </xdr:from>
    <xdr:ext cx="402590" cy="256540"/>
    <xdr:sp macro="" textlink="">
      <xdr:nvSpPr>
        <xdr:cNvPr id="655" name="n_2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35" y="104419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116205</xdr:rowOff>
    </xdr:from>
    <xdr:ext cx="402590" cy="259080"/>
    <xdr:sp macro="" textlink="">
      <xdr:nvSpPr>
        <xdr:cNvPr id="656" name="n_3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35" y="10403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76200</xdr:rowOff>
    </xdr:from>
    <xdr:ext cx="402590" cy="256540"/>
    <xdr:sp macro="" textlink="">
      <xdr:nvSpPr>
        <xdr:cNvPr id="657" name="n_4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35" y="103632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F00-0000A6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144145</xdr:rowOff>
    </xdr:from>
    <xdr:to>
      <xdr:col>116</xdr:col>
      <xdr:colOff>62865</xdr:colOff>
      <xdr:row>63</xdr:row>
      <xdr:rowOff>144145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22160865" y="95738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147955</xdr:rowOff>
    </xdr:from>
    <xdr:ext cx="469900" cy="258445"/>
    <xdr:sp macro="" textlink="">
      <xdr:nvSpPr>
        <xdr:cNvPr id="680" name="【保健センター・保健所】&#10;一人当たり面積最小値テキスト">
          <a:extLst>
            <a:ext uri="{FF2B5EF4-FFF2-40B4-BE49-F238E27FC236}">
              <a16:creationId xmlns:a16="http://schemas.microsoft.com/office/drawing/2014/main" id="{00000000-0008-0000-0F00-0000A8020000}"/>
            </a:ext>
          </a:extLst>
        </xdr:cNvPr>
        <xdr:cNvSpPr txBox="1"/>
      </xdr:nvSpPr>
      <xdr:spPr>
        <a:xfrm>
          <a:off x="2219960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144145</xdr:rowOff>
    </xdr:from>
    <xdr:to>
      <xdr:col>116</xdr:col>
      <xdr:colOff>152400</xdr:colOff>
      <xdr:row>63</xdr:row>
      <xdr:rowOff>144145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22072600" y="1094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90805</xdr:rowOff>
    </xdr:from>
    <xdr:ext cx="469900" cy="258445"/>
    <xdr:sp macro="" textlink="">
      <xdr:nvSpPr>
        <xdr:cNvPr id="682" name="【保健センター・保健所】&#10;一人当たり面積最大値テキスト">
          <a:extLst>
            <a:ext uri="{FF2B5EF4-FFF2-40B4-BE49-F238E27FC236}">
              <a16:creationId xmlns:a16="http://schemas.microsoft.com/office/drawing/2014/main" id="{00000000-0008-0000-0F00-0000AA020000}"/>
            </a:ext>
          </a:extLst>
        </xdr:cNvPr>
        <xdr:cNvSpPr txBox="1"/>
      </xdr:nvSpPr>
      <xdr:spPr>
        <a:xfrm>
          <a:off x="22199600" y="934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144145</xdr:rowOff>
    </xdr:from>
    <xdr:to>
      <xdr:col>116</xdr:col>
      <xdr:colOff>152400</xdr:colOff>
      <xdr:row>55</xdr:row>
      <xdr:rowOff>144145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22072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150495</xdr:rowOff>
    </xdr:from>
    <xdr:ext cx="469900" cy="259080"/>
    <xdr:sp macro="" textlink="">
      <xdr:nvSpPr>
        <xdr:cNvPr id="684" name="【保健センター・保健所】&#10;一人当たり面積平均値テキスト">
          <a:extLst>
            <a:ext uri="{FF2B5EF4-FFF2-40B4-BE49-F238E27FC236}">
              <a16:creationId xmlns:a16="http://schemas.microsoft.com/office/drawing/2014/main" id="{00000000-0008-0000-0F00-0000AC020000}"/>
            </a:ext>
          </a:extLst>
        </xdr:cNvPr>
        <xdr:cNvSpPr txBox="1"/>
      </xdr:nvSpPr>
      <xdr:spPr>
        <a:xfrm>
          <a:off x="22199600" y="10608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127635</xdr:rowOff>
    </xdr:from>
    <xdr:to>
      <xdr:col>116</xdr:col>
      <xdr:colOff>114300</xdr:colOff>
      <xdr:row>63</xdr:row>
      <xdr:rowOff>57785</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21107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127635</xdr:rowOff>
    </xdr:from>
    <xdr:to>
      <xdr:col>98</xdr:col>
      <xdr:colOff>38100</xdr:colOff>
      <xdr:row>63</xdr:row>
      <xdr:rowOff>57785</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8605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79375</xdr:rowOff>
    </xdr:from>
    <xdr:to>
      <xdr:col>116</xdr:col>
      <xdr:colOff>114300</xdr:colOff>
      <xdr:row>64</xdr:row>
      <xdr:rowOff>9525</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21107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166370</xdr:rowOff>
    </xdr:from>
    <xdr:ext cx="469900" cy="256540"/>
    <xdr:sp macro="" textlink="">
      <xdr:nvSpPr>
        <xdr:cNvPr id="696" name="【保健センター・保健所】&#10;一人当たり面積該当値テキスト">
          <a:extLst>
            <a:ext uri="{FF2B5EF4-FFF2-40B4-BE49-F238E27FC236}">
              <a16:creationId xmlns:a16="http://schemas.microsoft.com/office/drawing/2014/main" id="{00000000-0008-0000-0F00-0000B8020000}"/>
            </a:ext>
          </a:extLst>
        </xdr:cNvPr>
        <xdr:cNvSpPr txBox="1"/>
      </xdr:nvSpPr>
      <xdr:spPr>
        <a:xfrm>
          <a:off x="22199600" y="107962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79375</xdr:rowOff>
    </xdr:from>
    <xdr:to>
      <xdr:col>112</xdr:col>
      <xdr:colOff>38100</xdr:colOff>
      <xdr:row>64</xdr:row>
      <xdr:rowOff>9525</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1272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130175</xdr:rowOff>
    </xdr:from>
    <xdr:to>
      <xdr:col>116</xdr:col>
      <xdr:colOff>63500</xdr:colOff>
      <xdr:row>63</xdr:row>
      <xdr:rowOff>130175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1323300" y="10931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79375</xdr:rowOff>
    </xdr:from>
    <xdr:to>
      <xdr:col>107</xdr:col>
      <xdr:colOff>101600</xdr:colOff>
      <xdr:row>64</xdr:row>
      <xdr:rowOff>9525</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0383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130175</xdr:rowOff>
    </xdr:from>
    <xdr:to>
      <xdr:col>111</xdr:col>
      <xdr:colOff>177800</xdr:colOff>
      <xdr:row>63</xdr:row>
      <xdr:rowOff>130175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0434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79375</xdr:rowOff>
    </xdr:from>
    <xdr:to>
      <xdr:col>102</xdr:col>
      <xdr:colOff>165100</xdr:colOff>
      <xdr:row>64</xdr:row>
      <xdr:rowOff>9525</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9494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130175</xdr:rowOff>
    </xdr:from>
    <xdr:to>
      <xdr:col>107</xdr:col>
      <xdr:colOff>50800</xdr:colOff>
      <xdr:row>63</xdr:row>
      <xdr:rowOff>130175</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9545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79375</xdr:rowOff>
    </xdr:from>
    <xdr:to>
      <xdr:col>98</xdr:col>
      <xdr:colOff>38100</xdr:colOff>
      <xdr:row>64</xdr:row>
      <xdr:rowOff>9525</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8605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130175</xdr:rowOff>
    </xdr:from>
    <xdr:to>
      <xdr:col>102</xdr:col>
      <xdr:colOff>114300</xdr:colOff>
      <xdr:row>63</xdr:row>
      <xdr:rowOff>130175</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656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78740</xdr:rowOff>
    </xdr:from>
    <xdr:ext cx="469900" cy="259080"/>
    <xdr:sp macro="" textlink="">
      <xdr:nvSpPr>
        <xdr:cNvPr id="705" name="n_1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1075650" y="1053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78740</xdr:rowOff>
    </xdr:from>
    <xdr:ext cx="467360" cy="259080"/>
    <xdr:sp macro="" textlink="">
      <xdr:nvSpPr>
        <xdr:cNvPr id="706" name="n_2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20199350" y="10537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78740</xdr:rowOff>
    </xdr:from>
    <xdr:ext cx="467360" cy="259080"/>
    <xdr:sp macro="" textlink="">
      <xdr:nvSpPr>
        <xdr:cNvPr id="707" name="n_3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9310350" y="10537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74930</xdr:rowOff>
    </xdr:from>
    <xdr:ext cx="467360" cy="256540"/>
    <xdr:sp macro="" textlink="">
      <xdr:nvSpPr>
        <xdr:cNvPr id="708" name="n_4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18421350" y="10533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635</xdr:rowOff>
    </xdr:from>
    <xdr:ext cx="469900" cy="259080"/>
    <xdr:sp macro="" textlink="">
      <xdr:nvSpPr>
        <xdr:cNvPr id="709" name="n_1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1075650" y="1097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635</xdr:rowOff>
    </xdr:from>
    <xdr:ext cx="467360" cy="259080"/>
    <xdr:sp macro="" textlink="">
      <xdr:nvSpPr>
        <xdr:cNvPr id="710" name="n_2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20199350" y="10973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635</xdr:rowOff>
    </xdr:from>
    <xdr:ext cx="467360" cy="259080"/>
    <xdr:sp macro="" textlink="">
      <xdr:nvSpPr>
        <xdr:cNvPr id="711" name="n_3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9310350" y="10973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635</xdr:rowOff>
    </xdr:from>
    <xdr:ext cx="467360" cy="259080"/>
    <xdr:sp macro="" textlink="">
      <xdr:nvSpPr>
        <xdr:cNvPr id="712" name="n_4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18421350" y="10973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00000000-0008-0000-0F00-0000E1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1905</xdr:rowOff>
    </xdr:from>
    <xdr:to>
      <xdr:col>85</xdr:col>
      <xdr:colOff>126365</xdr:colOff>
      <xdr:row>86</xdr:row>
      <xdr:rowOff>168910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16318865" y="1337500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39" name="【消防施設】&#10;有形固定資産減価償却率最小値テキスト">
          <a:extLst>
            <a:ext uri="{FF2B5EF4-FFF2-40B4-BE49-F238E27FC236}">
              <a16:creationId xmlns:a16="http://schemas.microsoft.com/office/drawing/2014/main" id="{00000000-0008-0000-0F00-0000E3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120650</xdr:rowOff>
    </xdr:from>
    <xdr:ext cx="340360" cy="256540"/>
    <xdr:sp macro="" textlink="">
      <xdr:nvSpPr>
        <xdr:cNvPr id="741" name="【消防施設】&#10;有形固定資産減価償却率最大値テキスト">
          <a:extLst>
            <a:ext uri="{FF2B5EF4-FFF2-40B4-BE49-F238E27FC236}">
              <a16:creationId xmlns:a16="http://schemas.microsoft.com/office/drawing/2014/main" id="{00000000-0008-0000-0F00-0000E5020000}"/>
            </a:ext>
          </a:extLst>
        </xdr:cNvPr>
        <xdr:cNvSpPr txBox="1"/>
      </xdr:nvSpPr>
      <xdr:spPr>
        <a:xfrm>
          <a:off x="16357600" y="131508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xdr:rowOff>
    </xdr:from>
    <xdr:to>
      <xdr:col>86</xdr:col>
      <xdr:colOff>25400</xdr:colOff>
      <xdr:row>78</xdr:row>
      <xdr:rowOff>1905</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73660</xdr:rowOff>
    </xdr:from>
    <xdr:ext cx="405130" cy="259080"/>
    <xdr:sp macro="" textlink="">
      <xdr:nvSpPr>
        <xdr:cNvPr id="743" name="【消防施設】&#10;有形固定資産減価償却率平均値テキスト">
          <a:extLst>
            <a:ext uri="{FF2B5EF4-FFF2-40B4-BE49-F238E27FC236}">
              <a16:creationId xmlns:a16="http://schemas.microsoft.com/office/drawing/2014/main" id="{00000000-0008-0000-0F00-0000E7020000}"/>
            </a:ext>
          </a:extLst>
        </xdr:cNvPr>
        <xdr:cNvSpPr txBox="1"/>
      </xdr:nvSpPr>
      <xdr:spPr>
        <a:xfrm>
          <a:off x="16357600" y="14304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95250</xdr:rowOff>
    </xdr:from>
    <xdr:to>
      <xdr:col>85</xdr:col>
      <xdr:colOff>177800</xdr:colOff>
      <xdr:row>84</xdr:row>
      <xdr:rowOff>25400</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6268700" y="143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85090</xdr:rowOff>
    </xdr:from>
    <xdr:to>
      <xdr:col>81</xdr:col>
      <xdr:colOff>101600</xdr:colOff>
      <xdr:row>84</xdr:row>
      <xdr:rowOff>15240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54305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67310</xdr:rowOff>
    </xdr:from>
    <xdr:to>
      <xdr:col>76</xdr:col>
      <xdr:colOff>165100</xdr:colOff>
      <xdr:row>83</xdr:row>
      <xdr:rowOff>168910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4541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57785</xdr:rowOff>
    </xdr:from>
    <xdr:to>
      <xdr:col>72</xdr:col>
      <xdr:colOff>38100</xdr:colOff>
      <xdr:row>83</xdr:row>
      <xdr:rowOff>159385</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3652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81</xdr:row>
      <xdr:rowOff>60960</xdr:rowOff>
    </xdr:from>
    <xdr:to>
      <xdr:col>85</xdr:col>
      <xdr:colOff>177800</xdr:colOff>
      <xdr:row>81</xdr:row>
      <xdr:rowOff>162560</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626870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83820</xdr:rowOff>
    </xdr:from>
    <xdr:ext cx="405130" cy="259080"/>
    <xdr:sp macro="" textlink="">
      <xdr:nvSpPr>
        <xdr:cNvPr id="755" name="【消防施設】&#10;有形固定資産減価償却率該当値テキスト">
          <a:extLst>
            <a:ext uri="{FF2B5EF4-FFF2-40B4-BE49-F238E27FC236}">
              <a16:creationId xmlns:a16="http://schemas.microsoft.com/office/drawing/2014/main" id="{00000000-0008-0000-0F00-0000F3020000}"/>
            </a:ext>
          </a:extLst>
        </xdr:cNvPr>
        <xdr:cNvSpPr txBox="1"/>
      </xdr:nvSpPr>
      <xdr:spPr>
        <a:xfrm>
          <a:off x="16357600" y="13799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19685</xdr:rowOff>
    </xdr:from>
    <xdr:to>
      <xdr:col>81</xdr:col>
      <xdr:colOff>101600</xdr:colOff>
      <xdr:row>81</xdr:row>
      <xdr:rowOff>121285</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5430500" y="13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70485</xdr:rowOff>
    </xdr:from>
    <xdr:to>
      <xdr:col>85</xdr:col>
      <xdr:colOff>127000</xdr:colOff>
      <xdr:row>81</xdr:row>
      <xdr:rowOff>111760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5481300" y="1395793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140970</xdr:rowOff>
    </xdr:from>
    <xdr:to>
      <xdr:col>76</xdr:col>
      <xdr:colOff>165100</xdr:colOff>
      <xdr:row>81</xdr:row>
      <xdr:rowOff>71120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45415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20320</xdr:rowOff>
    </xdr:from>
    <xdr:to>
      <xdr:col>81</xdr:col>
      <xdr:colOff>50800</xdr:colOff>
      <xdr:row>81</xdr:row>
      <xdr:rowOff>70485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4592300" y="139077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81</xdr:row>
      <xdr:rowOff>20320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3703300" y="138569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46355</xdr:rowOff>
    </xdr:from>
    <xdr:to>
      <xdr:col>67</xdr:col>
      <xdr:colOff>101600</xdr:colOff>
      <xdr:row>80</xdr:row>
      <xdr:rowOff>147955</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2763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97790</xdr:rowOff>
    </xdr:from>
    <xdr:to>
      <xdr:col>71</xdr:col>
      <xdr:colOff>177800</xdr:colOff>
      <xdr:row>80</xdr:row>
      <xdr:rowOff>140970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814300" y="138137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84</xdr:row>
      <xdr:rowOff>6350</xdr:rowOff>
    </xdr:from>
    <xdr:ext cx="405130" cy="256540"/>
    <xdr:sp macro="" textlink="">
      <xdr:nvSpPr>
        <xdr:cNvPr id="764" name="n_1aveValue【消防施設】&#10;有形固定資産減価償却率">
          <a:extLst>
            <a:ext uri="{FF2B5EF4-FFF2-40B4-BE49-F238E27FC236}">
              <a16:creationId xmlns:a16="http://schemas.microsoft.com/office/drawing/2014/main" id="{00000000-0008-0000-0F00-0000FC020000}"/>
            </a:ext>
          </a:extLst>
        </xdr:cNvPr>
        <xdr:cNvSpPr txBox="1"/>
      </xdr:nvSpPr>
      <xdr:spPr>
        <a:xfrm>
          <a:off x="15266035" y="14408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160020</xdr:rowOff>
    </xdr:from>
    <xdr:ext cx="402590" cy="259080"/>
    <xdr:sp macro="" textlink="">
      <xdr:nvSpPr>
        <xdr:cNvPr id="765" name="n_2aveValue【消防施設】&#10;有形固定資産減価償却率">
          <a:extLst>
            <a:ext uri="{FF2B5EF4-FFF2-40B4-BE49-F238E27FC236}">
              <a16:creationId xmlns:a16="http://schemas.microsoft.com/office/drawing/2014/main" id="{00000000-0008-0000-0F00-0000FD020000}"/>
            </a:ext>
          </a:extLst>
        </xdr:cNvPr>
        <xdr:cNvSpPr txBox="1"/>
      </xdr:nvSpPr>
      <xdr:spPr>
        <a:xfrm>
          <a:off x="14389735" y="14390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150495</xdr:rowOff>
    </xdr:from>
    <xdr:ext cx="402590" cy="259080"/>
    <xdr:sp macro="" textlink="">
      <xdr:nvSpPr>
        <xdr:cNvPr id="766" name="n_3aveValue【消防施設】&#10;有形固定資産減価償却率">
          <a:extLst>
            <a:ext uri="{FF2B5EF4-FFF2-40B4-BE49-F238E27FC236}">
              <a16:creationId xmlns:a16="http://schemas.microsoft.com/office/drawing/2014/main" id="{00000000-0008-0000-0F00-0000FE020000}"/>
            </a:ext>
          </a:extLst>
        </xdr:cNvPr>
        <xdr:cNvSpPr txBox="1"/>
      </xdr:nvSpPr>
      <xdr:spPr>
        <a:xfrm>
          <a:off x="13500735" y="14380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148590</xdr:rowOff>
    </xdr:from>
    <xdr:ext cx="402590" cy="259080"/>
    <xdr:sp macro="" textlink="">
      <xdr:nvSpPr>
        <xdr:cNvPr id="767" name="n_4aveValue【消防施設】&#10;有形固定資産減価償却率">
          <a:extLst>
            <a:ext uri="{FF2B5EF4-FFF2-40B4-BE49-F238E27FC236}">
              <a16:creationId xmlns:a16="http://schemas.microsoft.com/office/drawing/2014/main" id="{00000000-0008-0000-0F00-0000FF020000}"/>
            </a:ext>
          </a:extLst>
        </xdr:cNvPr>
        <xdr:cNvSpPr txBox="1"/>
      </xdr:nvSpPr>
      <xdr:spPr>
        <a:xfrm>
          <a:off x="12611735" y="14378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137795</xdr:rowOff>
    </xdr:from>
    <xdr:ext cx="405130" cy="259080"/>
    <xdr:sp macro="" textlink="">
      <xdr:nvSpPr>
        <xdr:cNvPr id="768" name="n_1mainValue【消防施設】&#10;有形固定資産減価償却率">
          <a:extLst>
            <a:ext uri="{FF2B5EF4-FFF2-40B4-BE49-F238E27FC236}">
              <a16:creationId xmlns:a16="http://schemas.microsoft.com/office/drawing/2014/main" id="{00000000-0008-0000-0F00-000000030000}"/>
            </a:ext>
          </a:extLst>
        </xdr:cNvPr>
        <xdr:cNvSpPr txBox="1"/>
      </xdr:nvSpPr>
      <xdr:spPr>
        <a:xfrm>
          <a:off x="15266035" y="1368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87630</xdr:rowOff>
    </xdr:from>
    <xdr:ext cx="402590" cy="256540"/>
    <xdr:sp macro="" textlink="">
      <xdr:nvSpPr>
        <xdr:cNvPr id="769" name="n_2mainValue【消防施設】&#10;有形固定資産減価償却率">
          <a:extLst>
            <a:ext uri="{FF2B5EF4-FFF2-40B4-BE49-F238E27FC236}">
              <a16:creationId xmlns:a16="http://schemas.microsoft.com/office/drawing/2014/main" id="{00000000-0008-0000-0F00-000001030000}"/>
            </a:ext>
          </a:extLst>
        </xdr:cNvPr>
        <xdr:cNvSpPr txBox="1"/>
      </xdr:nvSpPr>
      <xdr:spPr>
        <a:xfrm>
          <a:off x="14389735" y="136321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36830</xdr:rowOff>
    </xdr:from>
    <xdr:ext cx="402590" cy="259080"/>
    <xdr:sp macro="" textlink="">
      <xdr:nvSpPr>
        <xdr:cNvPr id="770" name="n_3mainValue【消防施設】&#10;有形固定資産減価償却率">
          <a:extLst>
            <a:ext uri="{FF2B5EF4-FFF2-40B4-BE49-F238E27FC236}">
              <a16:creationId xmlns:a16="http://schemas.microsoft.com/office/drawing/2014/main" id="{00000000-0008-0000-0F00-000002030000}"/>
            </a:ext>
          </a:extLst>
        </xdr:cNvPr>
        <xdr:cNvSpPr txBox="1"/>
      </xdr:nvSpPr>
      <xdr:spPr>
        <a:xfrm>
          <a:off x="13500735" y="13581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164465</xdr:rowOff>
    </xdr:from>
    <xdr:ext cx="402590" cy="259080"/>
    <xdr:sp macro="" textlink="">
      <xdr:nvSpPr>
        <xdr:cNvPr id="771" name="n_4mainValue【消防施設】&#10;有形固定資産減価償却率">
          <a:extLst>
            <a:ext uri="{FF2B5EF4-FFF2-40B4-BE49-F238E27FC236}">
              <a16:creationId xmlns:a16="http://schemas.microsoft.com/office/drawing/2014/main" id="{00000000-0008-0000-0F00-000003030000}"/>
            </a:ext>
          </a:extLst>
        </xdr:cNvPr>
        <xdr:cNvSpPr txBox="1"/>
      </xdr:nvSpPr>
      <xdr:spPr>
        <a:xfrm>
          <a:off x="12611735" y="13537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113665</xdr:rowOff>
    </xdr:from>
    <xdr:to>
      <xdr:col>116</xdr:col>
      <xdr:colOff>62865</xdr:colOff>
      <xdr:row>86</xdr:row>
      <xdr:rowOff>24130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5" y="13658215"/>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60325</xdr:rowOff>
    </xdr:from>
    <xdr:ext cx="469900" cy="259080"/>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43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113665</xdr:rowOff>
    </xdr:from>
    <xdr:to>
      <xdr:col>116</xdr:col>
      <xdr:colOff>152400</xdr:colOff>
      <xdr:row>79</xdr:row>
      <xdr:rowOff>113665</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658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15875</xdr:rowOff>
    </xdr:from>
    <xdr:ext cx="469900" cy="259080"/>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41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37465</xdr:rowOff>
    </xdr:from>
    <xdr:to>
      <xdr:col>116</xdr:col>
      <xdr:colOff>114300</xdr:colOff>
      <xdr:row>84</xdr:row>
      <xdr:rowOff>139065</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52070</xdr:rowOff>
    </xdr:from>
    <xdr:to>
      <xdr:col>112</xdr:col>
      <xdr:colOff>38100</xdr:colOff>
      <xdr:row>84</xdr:row>
      <xdr:rowOff>153035</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46990</xdr:rowOff>
    </xdr:from>
    <xdr:to>
      <xdr:col>107</xdr:col>
      <xdr:colOff>101600</xdr:colOff>
      <xdr:row>84</xdr:row>
      <xdr:rowOff>148590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64770</xdr:rowOff>
    </xdr:from>
    <xdr:to>
      <xdr:col>102</xdr:col>
      <xdr:colOff>165100</xdr:colOff>
      <xdr:row>84</xdr:row>
      <xdr:rowOff>166370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69850</xdr:rowOff>
    </xdr:from>
    <xdr:to>
      <xdr:col>98</xdr:col>
      <xdr:colOff>38100</xdr:colOff>
      <xdr:row>84</xdr:row>
      <xdr:rowOff>171450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163195</xdr:rowOff>
    </xdr:from>
    <xdr:to>
      <xdr:col>116</xdr:col>
      <xdr:colOff>114300</xdr:colOff>
      <xdr:row>84</xdr:row>
      <xdr:rowOff>93345</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14605</xdr:rowOff>
    </xdr:from>
    <xdr:ext cx="469900" cy="259080"/>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4244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167640</xdr:rowOff>
    </xdr:from>
    <xdr:to>
      <xdr:col>112</xdr:col>
      <xdr:colOff>38100</xdr:colOff>
      <xdr:row>84</xdr:row>
      <xdr:rowOff>97790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43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42545</xdr:rowOff>
    </xdr:from>
    <xdr:to>
      <xdr:col>116</xdr:col>
      <xdr:colOff>63500</xdr:colOff>
      <xdr:row>84</xdr:row>
      <xdr:rowOff>46990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1323300" y="144443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167640</xdr:rowOff>
    </xdr:from>
    <xdr:to>
      <xdr:col>107</xdr:col>
      <xdr:colOff>101600</xdr:colOff>
      <xdr:row>84</xdr:row>
      <xdr:rowOff>97790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43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46990</xdr:rowOff>
    </xdr:from>
    <xdr:to>
      <xdr:col>111</xdr:col>
      <xdr:colOff>177800</xdr:colOff>
      <xdr:row>84</xdr:row>
      <xdr:rowOff>46990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0434300" y="14448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xdr:rowOff>
    </xdr:from>
    <xdr:to>
      <xdr:col>102</xdr:col>
      <xdr:colOff>165100</xdr:colOff>
      <xdr:row>84</xdr:row>
      <xdr:rowOff>102870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46990</xdr:rowOff>
    </xdr:from>
    <xdr:to>
      <xdr:col>107</xdr:col>
      <xdr:colOff>50800</xdr:colOff>
      <xdr:row>84</xdr:row>
      <xdr:rowOff>52070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9545300" y="144487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52070</xdr:rowOff>
    </xdr:from>
    <xdr:to>
      <xdr:col>102</xdr:col>
      <xdr:colOff>114300</xdr:colOff>
      <xdr:row>85</xdr:row>
      <xdr:rowOff>26670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8656300" y="1445387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144145</xdr:rowOff>
    </xdr:from>
    <xdr:ext cx="469900" cy="256540"/>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650" y="145459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139700</xdr:rowOff>
    </xdr:from>
    <xdr:ext cx="467360" cy="259080"/>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350" y="14541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157480</xdr:rowOff>
    </xdr:from>
    <xdr:ext cx="467360" cy="256540"/>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350" y="14559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16510</xdr:rowOff>
    </xdr:from>
    <xdr:ext cx="467360" cy="259080"/>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350" y="14246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114300</xdr:rowOff>
    </xdr:from>
    <xdr:ext cx="469900" cy="259080"/>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650" y="14173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114300</xdr:rowOff>
    </xdr:from>
    <xdr:ext cx="467360" cy="259080"/>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350" y="14173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119380</xdr:rowOff>
    </xdr:from>
    <xdr:ext cx="467360" cy="259080"/>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350" y="14178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68580</xdr:rowOff>
    </xdr:from>
    <xdr:ext cx="467360" cy="259080"/>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350" y="1464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00000000-0008-0000-0F00-000053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110490</xdr:rowOff>
    </xdr:from>
    <xdr:to>
      <xdr:col>85</xdr:col>
      <xdr:colOff>126365</xdr:colOff>
      <xdr:row>108</xdr:row>
      <xdr:rowOff>169545</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6318865" y="1725549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1905</xdr:rowOff>
    </xdr:from>
    <xdr:ext cx="405130" cy="259080"/>
    <xdr:sp macro="" textlink="">
      <xdr:nvSpPr>
        <xdr:cNvPr id="853" name="【庁舎】&#10;有形固定資産減価償却率最小値テキスト">
          <a:extLst>
            <a:ext uri="{FF2B5EF4-FFF2-40B4-BE49-F238E27FC236}">
              <a16:creationId xmlns:a16="http://schemas.microsoft.com/office/drawing/2014/main" id="{00000000-0008-0000-0F00-000055030000}"/>
            </a:ext>
          </a:extLst>
        </xdr:cNvPr>
        <xdr:cNvSpPr txBox="1"/>
      </xdr:nvSpPr>
      <xdr:spPr>
        <a:xfrm>
          <a:off x="16357600" y="1868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169545</xdr:rowOff>
    </xdr:from>
    <xdr:to>
      <xdr:col>86</xdr:col>
      <xdr:colOff>25400</xdr:colOff>
      <xdr:row>108</xdr:row>
      <xdr:rowOff>169545</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868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57150</xdr:rowOff>
    </xdr:from>
    <xdr:ext cx="405130" cy="259080"/>
    <xdr:sp macro="" textlink="">
      <xdr:nvSpPr>
        <xdr:cNvPr id="855" name="【庁舎】&#10;有形固定資産減価償却率最大値テキスト">
          <a:extLst>
            <a:ext uri="{FF2B5EF4-FFF2-40B4-BE49-F238E27FC236}">
              <a16:creationId xmlns:a16="http://schemas.microsoft.com/office/drawing/2014/main" id="{00000000-0008-0000-0F00-000057030000}"/>
            </a:ext>
          </a:extLst>
        </xdr:cNvPr>
        <xdr:cNvSpPr txBox="1"/>
      </xdr:nvSpPr>
      <xdr:spPr>
        <a:xfrm>
          <a:off x="16357600" y="1703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110490</xdr:rowOff>
    </xdr:from>
    <xdr:to>
      <xdr:col>86</xdr:col>
      <xdr:colOff>25400</xdr:colOff>
      <xdr:row>100</xdr:row>
      <xdr:rowOff>110490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6230600" y="1725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120650</xdr:rowOff>
    </xdr:from>
    <xdr:ext cx="405130" cy="256540"/>
    <xdr:sp macro="" textlink="">
      <xdr:nvSpPr>
        <xdr:cNvPr id="857" name="【庁舎】&#10;有形固定資産減価償却率平均値テキスト">
          <a:extLst>
            <a:ext uri="{FF2B5EF4-FFF2-40B4-BE49-F238E27FC236}">
              <a16:creationId xmlns:a16="http://schemas.microsoft.com/office/drawing/2014/main" id="{00000000-0008-0000-0F00-000059030000}"/>
            </a:ext>
          </a:extLst>
        </xdr:cNvPr>
        <xdr:cNvSpPr txBox="1"/>
      </xdr:nvSpPr>
      <xdr:spPr>
        <a:xfrm>
          <a:off x="16357600" y="177800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97790</xdr:rowOff>
    </xdr:from>
    <xdr:to>
      <xdr:col>85</xdr:col>
      <xdr:colOff>177800</xdr:colOff>
      <xdr:row>105</xdr:row>
      <xdr:rowOff>27305</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6268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90805</xdr:rowOff>
    </xdr:from>
    <xdr:to>
      <xdr:col>81</xdr:col>
      <xdr:colOff>101600</xdr:colOff>
      <xdr:row>105</xdr:row>
      <xdr:rowOff>20955</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79375</xdr:rowOff>
    </xdr:from>
    <xdr:to>
      <xdr:col>76</xdr:col>
      <xdr:colOff>165100</xdr:colOff>
      <xdr:row>105</xdr:row>
      <xdr:rowOff>9525</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4541500" y="179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90805</xdr:rowOff>
    </xdr:from>
    <xdr:to>
      <xdr:col>67</xdr:col>
      <xdr:colOff>101600</xdr:colOff>
      <xdr:row>105</xdr:row>
      <xdr:rowOff>20955</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27305</xdr:rowOff>
    </xdr:from>
    <xdr:to>
      <xdr:col>85</xdr:col>
      <xdr:colOff>177800</xdr:colOff>
      <xdr:row>106</xdr:row>
      <xdr:rowOff>128905</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6268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6350</xdr:rowOff>
    </xdr:from>
    <xdr:ext cx="405130" cy="256540"/>
    <xdr:sp macro="" textlink="">
      <xdr:nvSpPr>
        <xdr:cNvPr id="869" name="【庁舎】&#10;有形固定資産減価償却率該当値テキスト">
          <a:extLst>
            <a:ext uri="{FF2B5EF4-FFF2-40B4-BE49-F238E27FC236}">
              <a16:creationId xmlns:a16="http://schemas.microsoft.com/office/drawing/2014/main" id="{00000000-0008-0000-0F00-000065030000}"/>
            </a:ext>
          </a:extLst>
        </xdr:cNvPr>
        <xdr:cNvSpPr txBox="1"/>
      </xdr:nvSpPr>
      <xdr:spPr>
        <a:xfrm>
          <a:off x="16357600" y="181800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166370</xdr:rowOff>
    </xdr:from>
    <xdr:to>
      <xdr:col>81</xdr:col>
      <xdr:colOff>101600</xdr:colOff>
      <xdr:row>106</xdr:row>
      <xdr:rowOff>95885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5430500" y="1816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45085</xdr:rowOff>
    </xdr:from>
    <xdr:to>
      <xdr:col>85</xdr:col>
      <xdr:colOff>127000</xdr:colOff>
      <xdr:row>106</xdr:row>
      <xdr:rowOff>78105</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5481300" y="182187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17780</xdr:rowOff>
    </xdr:from>
    <xdr:to>
      <xdr:col>76</xdr:col>
      <xdr:colOff>165100</xdr:colOff>
      <xdr:row>106</xdr:row>
      <xdr:rowOff>118745</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4541500" y="1819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45085</xdr:rowOff>
    </xdr:from>
    <xdr:to>
      <xdr:col>81</xdr:col>
      <xdr:colOff>50800</xdr:colOff>
      <xdr:row>106</xdr:row>
      <xdr:rowOff>67945</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flipV="1">
          <a:off x="14592300" y="182187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157480</xdr:rowOff>
    </xdr:from>
    <xdr:to>
      <xdr:col>72</xdr:col>
      <xdr:colOff>38100</xdr:colOff>
      <xdr:row>106</xdr:row>
      <xdr:rowOff>87630</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3652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36830</xdr:rowOff>
    </xdr:from>
    <xdr:to>
      <xdr:col>76</xdr:col>
      <xdr:colOff>114300</xdr:colOff>
      <xdr:row>106</xdr:row>
      <xdr:rowOff>67945</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3703300" y="182105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36830</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2814300" y="181813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37465</xdr:rowOff>
    </xdr:from>
    <xdr:ext cx="405130" cy="259080"/>
    <xdr:sp macro="" textlink="">
      <xdr:nvSpPr>
        <xdr:cNvPr id="878" name="n_1aveValue【庁舎】&#10;有形固定資産減価償却率">
          <a:extLst>
            <a:ext uri="{FF2B5EF4-FFF2-40B4-BE49-F238E27FC236}">
              <a16:creationId xmlns:a16="http://schemas.microsoft.com/office/drawing/2014/main" id="{00000000-0008-0000-0F00-00006E030000}"/>
            </a:ext>
          </a:extLst>
        </xdr:cNvPr>
        <xdr:cNvSpPr txBox="1"/>
      </xdr:nvSpPr>
      <xdr:spPr>
        <a:xfrm>
          <a:off x="15266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26035</xdr:rowOff>
    </xdr:from>
    <xdr:ext cx="402590" cy="259080"/>
    <xdr:sp macro="" textlink="">
      <xdr:nvSpPr>
        <xdr:cNvPr id="879" name="n_2aveValue【庁舎】&#10;有形固定資産減価償却率">
          <a:extLst>
            <a:ext uri="{FF2B5EF4-FFF2-40B4-BE49-F238E27FC236}">
              <a16:creationId xmlns:a16="http://schemas.microsoft.com/office/drawing/2014/main" id="{00000000-0008-0000-0F00-00006F030000}"/>
            </a:ext>
          </a:extLst>
        </xdr:cNvPr>
        <xdr:cNvSpPr txBox="1"/>
      </xdr:nvSpPr>
      <xdr:spPr>
        <a:xfrm>
          <a:off x="14389735" y="17685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31115</xdr:rowOff>
    </xdr:from>
    <xdr:ext cx="402590" cy="256540"/>
    <xdr:sp macro="" textlink="">
      <xdr:nvSpPr>
        <xdr:cNvPr id="880" name="n_3aveValue【庁舎】&#10;有形固定資産減価償却率">
          <a:extLst>
            <a:ext uri="{FF2B5EF4-FFF2-40B4-BE49-F238E27FC236}">
              <a16:creationId xmlns:a16="http://schemas.microsoft.com/office/drawing/2014/main" id="{00000000-0008-0000-0F00-000070030000}"/>
            </a:ext>
          </a:extLst>
        </xdr:cNvPr>
        <xdr:cNvSpPr txBox="1"/>
      </xdr:nvSpPr>
      <xdr:spPr>
        <a:xfrm>
          <a:off x="13500735" y="17690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37465</xdr:rowOff>
    </xdr:from>
    <xdr:ext cx="402590" cy="259080"/>
    <xdr:sp macro="" textlink="">
      <xdr:nvSpPr>
        <xdr:cNvPr id="881" name="n_4aveValue【庁舎】&#10;有形固定資産減価償却率">
          <a:extLst>
            <a:ext uri="{FF2B5EF4-FFF2-40B4-BE49-F238E27FC236}">
              <a16:creationId xmlns:a16="http://schemas.microsoft.com/office/drawing/2014/main" id="{00000000-0008-0000-0F00-000071030000}"/>
            </a:ext>
          </a:extLst>
        </xdr:cNvPr>
        <xdr:cNvSpPr txBox="1"/>
      </xdr:nvSpPr>
      <xdr:spPr>
        <a:xfrm>
          <a:off x="12611735" y="176968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86995</xdr:rowOff>
    </xdr:from>
    <xdr:ext cx="405130" cy="256540"/>
    <xdr:sp macro="" textlink="">
      <xdr:nvSpPr>
        <xdr:cNvPr id="882" name="n_1mainValue【庁舎】&#10;有形固定資産減価償却率">
          <a:extLst>
            <a:ext uri="{FF2B5EF4-FFF2-40B4-BE49-F238E27FC236}">
              <a16:creationId xmlns:a16="http://schemas.microsoft.com/office/drawing/2014/main" id="{00000000-0008-0000-0F00-000072030000}"/>
            </a:ext>
          </a:extLst>
        </xdr:cNvPr>
        <xdr:cNvSpPr txBox="1"/>
      </xdr:nvSpPr>
      <xdr:spPr>
        <a:xfrm>
          <a:off x="15266035" y="18260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109855</xdr:rowOff>
    </xdr:from>
    <xdr:ext cx="402590" cy="256540"/>
    <xdr:sp macro="" textlink="">
      <xdr:nvSpPr>
        <xdr:cNvPr id="883" name="n_2mainValue【庁舎】&#10;有形固定資産減価償却率">
          <a:extLst>
            <a:ext uri="{FF2B5EF4-FFF2-40B4-BE49-F238E27FC236}">
              <a16:creationId xmlns:a16="http://schemas.microsoft.com/office/drawing/2014/main" id="{00000000-0008-0000-0F00-000073030000}"/>
            </a:ext>
          </a:extLst>
        </xdr:cNvPr>
        <xdr:cNvSpPr txBox="1"/>
      </xdr:nvSpPr>
      <xdr:spPr>
        <a:xfrm>
          <a:off x="14389735" y="182835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78740</xdr:rowOff>
    </xdr:from>
    <xdr:ext cx="402590" cy="259080"/>
    <xdr:sp macro="" textlink="">
      <xdr:nvSpPr>
        <xdr:cNvPr id="884" name="n_3mainValue【庁舎】&#10;有形固定資産減価償却率">
          <a:extLst>
            <a:ext uri="{FF2B5EF4-FFF2-40B4-BE49-F238E27FC236}">
              <a16:creationId xmlns:a16="http://schemas.microsoft.com/office/drawing/2014/main" id="{00000000-0008-0000-0F00-000074030000}"/>
            </a:ext>
          </a:extLst>
        </xdr:cNvPr>
        <xdr:cNvSpPr txBox="1"/>
      </xdr:nvSpPr>
      <xdr:spPr>
        <a:xfrm>
          <a:off x="13500735" y="18252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49530</xdr:rowOff>
    </xdr:from>
    <xdr:ext cx="402590" cy="259080"/>
    <xdr:sp macro="" textlink="">
      <xdr:nvSpPr>
        <xdr:cNvPr id="885" name="n_4mainValue【庁舎】&#10;有形固定資産減価償却率">
          <a:extLst>
            <a:ext uri="{FF2B5EF4-FFF2-40B4-BE49-F238E27FC236}">
              <a16:creationId xmlns:a16="http://schemas.microsoft.com/office/drawing/2014/main" id="{00000000-0008-0000-0F00-000075030000}"/>
            </a:ext>
          </a:extLst>
        </xdr:cNvPr>
        <xdr:cNvSpPr txBox="1"/>
      </xdr:nvSpPr>
      <xdr:spPr>
        <a:xfrm>
          <a:off x="12611735" y="18223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4820" cy="259080"/>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640" y="18622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4820" cy="259080"/>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640"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4820" cy="259080"/>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640" y="18050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4820" cy="259080"/>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640" y="17479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4820" cy="259080"/>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640" y="1719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4820" cy="259080"/>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640" y="16907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F00-000090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27940</xdr:rowOff>
    </xdr:from>
    <xdr:to>
      <xdr:col>116</xdr:col>
      <xdr:colOff>62865</xdr:colOff>
      <xdr:row>108</xdr:row>
      <xdr:rowOff>45085</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flipV="1">
          <a:off x="22160865" y="1717294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48895</xdr:rowOff>
    </xdr:from>
    <xdr:ext cx="469900" cy="259080"/>
    <xdr:sp macro="" textlink="">
      <xdr:nvSpPr>
        <xdr:cNvPr id="914" name="【庁舎】&#10;一人当たり面積最小値テキスト">
          <a:extLst>
            <a:ext uri="{FF2B5EF4-FFF2-40B4-BE49-F238E27FC236}">
              <a16:creationId xmlns:a16="http://schemas.microsoft.com/office/drawing/2014/main" id="{00000000-0008-0000-0F00-000092030000}"/>
            </a:ext>
          </a:extLst>
        </xdr:cNvPr>
        <xdr:cNvSpPr txBox="1"/>
      </xdr:nvSpPr>
      <xdr:spPr>
        <a:xfrm>
          <a:off x="22199600" y="18565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45085</xdr:rowOff>
    </xdr:from>
    <xdr:to>
      <xdr:col>116</xdr:col>
      <xdr:colOff>152400</xdr:colOff>
      <xdr:row>108</xdr:row>
      <xdr:rowOff>45085</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85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146050</xdr:rowOff>
    </xdr:from>
    <xdr:ext cx="469900" cy="256540"/>
    <xdr:sp macro="" textlink="">
      <xdr:nvSpPr>
        <xdr:cNvPr id="916" name="【庁舎】&#10;一人当たり面積最大値テキスト">
          <a:extLst>
            <a:ext uri="{FF2B5EF4-FFF2-40B4-BE49-F238E27FC236}">
              <a16:creationId xmlns:a16="http://schemas.microsoft.com/office/drawing/2014/main" id="{00000000-0008-0000-0F00-000094030000}"/>
            </a:ext>
          </a:extLst>
        </xdr:cNvPr>
        <xdr:cNvSpPr txBox="1"/>
      </xdr:nvSpPr>
      <xdr:spPr>
        <a:xfrm>
          <a:off x="22199600" y="16948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27940</xdr:rowOff>
    </xdr:from>
    <xdr:to>
      <xdr:col>116</xdr:col>
      <xdr:colOff>152400</xdr:colOff>
      <xdr:row>100</xdr:row>
      <xdr:rowOff>27940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717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161290</xdr:rowOff>
    </xdr:from>
    <xdr:ext cx="469900" cy="259080"/>
    <xdr:sp macro="" textlink="">
      <xdr:nvSpPr>
        <xdr:cNvPr id="918" name="【庁舎】&#10;一人当たり面積平均値テキスト">
          <a:extLst>
            <a:ext uri="{FF2B5EF4-FFF2-40B4-BE49-F238E27FC236}">
              <a16:creationId xmlns:a16="http://schemas.microsoft.com/office/drawing/2014/main" id="{00000000-0008-0000-0F00-000096030000}"/>
            </a:ext>
          </a:extLst>
        </xdr:cNvPr>
        <xdr:cNvSpPr txBox="1"/>
      </xdr:nvSpPr>
      <xdr:spPr>
        <a:xfrm>
          <a:off x="22199600" y="18163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11430</xdr:rowOff>
    </xdr:from>
    <xdr:to>
      <xdr:col>116</xdr:col>
      <xdr:colOff>114300</xdr:colOff>
      <xdr:row>106</xdr:row>
      <xdr:rowOff>113030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21107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48260</xdr:rowOff>
    </xdr:from>
    <xdr:to>
      <xdr:col>102</xdr:col>
      <xdr:colOff>165100</xdr:colOff>
      <xdr:row>106</xdr:row>
      <xdr:rowOff>149860</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9494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22860</xdr:rowOff>
    </xdr:from>
    <xdr:to>
      <xdr:col>116</xdr:col>
      <xdr:colOff>114300</xdr:colOff>
      <xdr:row>105</xdr:row>
      <xdr:rowOff>124460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2110700" y="180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45720</xdr:rowOff>
    </xdr:from>
    <xdr:ext cx="469900" cy="259080"/>
    <xdr:sp macro="" textlink="">
      <xdr:nvSpPr>
        <xdr:cNvPr id="930" name="【庁舎】&#10;一人当たり面積該当値テキスト">
          <a:extLst>
            <a:ext uri="{FF2B5EF4-FFF2-40B4-BE49-F238E27FC236}">
              <a16:creationId xmlns:a16="http://schemas.microsoft.com/office/drawing/2014/main" id="{00000000-0008-0000-0F00-0000A2030000}"/>
            </a:ext>
          </a:extLst>
        </xdr:cNvPr>
        <xdr:cNvSpPr txBox="1"/>
      </xdr:nvSpPr>
      <xdr:spPr>
        <a:xfrm>
          <a:off x="22199600" y="1787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31115</xdr:rowOff>
    </xdr:from>
    <xdr:to>
      <xdr:col>112</xdr:col>
      <xdr:colOff>38100</xdr:colOff>
      <xdr:row>105</xdr:row>
      <xdr:rowOff>132715</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1272500" y="180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73660</xdr:rowOff>
    </xdr:from>
    <xdr:to>
      <xdr:col>116</xdr:col>
      <xdr:colOff>63500</xdr:colOff>
      <xdr:row>105</xdr:row>
      <xdr:rowOff>81915</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21323300" y="180759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81915</xdr:rowOff>
    </xdr:from>
    <xdr:to>
      <xdr:col>111</xdr:col>
      <xdr:colOff>177800</xdr:colOff>
      <xdr:row>105</xdr:row>
      <xdr:rowOff>87630</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20434300" y="180841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42545</xdr:rowOff>
    </xdr:from>
    <xdr:to>
      <xdr:col>102</xdr:col>
      <xdr:colOff>165100</xdr:colOff>
      <xdr:row>105</xdr:row>
      <xdr:rowOff>144145</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9494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93345</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9545300" y="180898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48260</xdr:rowOff>
    </xdr:from>
    <xdr:to>
      <xdr:col>98</xdr:col>
      <xdr:colOff>38100</xdr:colOff>
      <xdr:row>105</xdr:row>
      <xdr:rowOff>149860</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8605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93345</xdr:rowOff>
    </xdr:from>
    <xdr:to>
      <xdr:col>102</xdr:col>
      <xdr:colOff>114300</xdr:colOff>
      <xdr:row>105</xdr:row>
      <xdr:rowOff>99060</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8656300" y="180955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129540</xdr:rowOff>
    </xdr:from>
    <xdr:ext cx="469900" cy="259080"/>
    <xdr:sp macro="" textlink="">
      <xdr:nvSpPr>
        <xdr:cNvPr id="939" name="n_1aveValue【庁舎】&#10;一人当たり面積">
          <a:extLst>
            <a:ext uri="{FF2B5EF4-FFF2-40B4-BE49-F238E27FC236}">
              <a16:creationId xmlns:a16="http://schemas.microsoft.com/office/drawing/2014/main" id="{00000000-0008-0000-0F00-0000AB030000}"/>
            </a:ext>
          </a:extLst>
        </xdr:cNvPr>
        <xdr:cNvSpPr txBox="1"/>
      </xdr:nvSpPr>
      <xdr:spPr>
        <a:xfrm>
          <a:off x="2107565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129540</xdr:rowOff>
    </xdr:from>
    <xdr:ext cx="467360" cy="259080"/>
    <xdr:sp macro="" textlink="">
      <xdr:nvSpPr>
        <xdr:cNvPr id="940" name="n_2aveValue【庁舎】&#10;一人当たり面積">
          <a:extLst>
            <a:ext uri="{FF2B5EF4-FFF2-40B4-BE49-F238E27FC236}">
              <a16:creationId xmlns:a16="http://schemas.microsoft.com/office/drawing/2014/main" id="{00000000-0008-0000-0F00-0000AC030000}"/>
            </a:ext>
          </a:extLst>
        </xdr:cNvPr>
        <xdr:cNvSpPr txBox="1"/>
      </xdr:nvSpPr>
      <xdr:spPr>
        <a:xfrm>
          <a:off x="20199350" y="18303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140970</xdr:rowOff>
    </xdr:from>
    <xdr:ext cx="467360" cy="259080"/>
    <xdr:sp macro="" textlink="">
      <xdr:nvSpPr>
        <xdr:cNvPr id="941" name="n_3aveValue【庁舎】&#10;一人当たり面積">
          <a:extLst>
            <a:ext uri="{FF2B5EF4-FFF2-40B4-BE49-F238E27FC236}">
              <a16:creationId xmlns:a16="http://schemas.microsoft.com/office/drawing/2014/main" id="{00000000-0008-0000-0F00-0000AD030000}"/>
            </a:ext>
          </a:extLst>
        </xdr:cNvPr>
        <xdr:cNvSpPr txBox="1"/>
      </xdr:nvSpPr>
      <xdr:spPr>
        <a:xfrm>
          <a:off x="19310350" y="18314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146685</xdr:rowOff>
    </xdr:from>
    <xdr:ext cx="467360" cy="256540"/>
    <xdr:sp macro="" textlink="">
      <xdr:nvSpPr>
        <xdr:cNvPr id="942" name="n_4aveValue【庁舎】&#10;一人当たり面積">
          <a:extLst>
            <a:ext uri="{FF2B5EF4-FFF2-40B4-BE49-F238E27FC236}">
              <a16:creationId xmlns:a16="http://schemas.microsoft.com/office/drawing/2014/main" id="{00000000-0008-0000-0F00-0000AE030000}"/>
            </a:ext>
          </a:extLst>
        </xdr:cNvPr>
        <xdr:cNvSpPr txBox="1"/>
      </xdr:nvSpPr>
      <xdr:spPr>
        <a:xfrm>
          <a:off x="18421350" y="18320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149225</xdr:rowOff>
    </xdr:from>
    <xdr:ext cx="469900" cy="259080"/>
    <xdr:sp macro="" textlink="">
      <xdr:nvSpPr>
        <xdr:cNvPr id="943" name="n_1mainValue【庁舎】&#10;一人当たり面積">
          <a:extLst>
            <a:ext uri="{FF2B5EF4-FFF2-40B4-BE49-F238E27FC236}">
              <a16:creationId xmlns:a16="http://schemas.microsoft.com/office/drawing/2014/main" id="{00000000-0008-0000-0F00-0000AF030000}"/>
            </a:ext>
          </a:extLst>
        </xdr:cNvPr>
        <xdr:cNvSpPr txBox="1"/>
      </xdr:nvSpPr>
      <xdr:spPr>
        <a:xfrm>
          <a:off x="21075650" y="17808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154940</xdr:rowOff>
    </xdr:from>
    <xdr:ext cx="467360" cy="256540"/>
    <xdr:sp macro="" textlink="">
      <xdr:nvSpPr>
        <xdr:cNvPr id="944" name="n_2mainValue【庁舎】&#10;一人当たり面積">
          <a:extLst>
            <a:ext uri="{FF2B5EF4-FFF2-40B4-BE49-F238E27FC236}">
              <a16:creationId xmlns:a16="http://schemas.microsoft.com/office/drawing/2014/main" id="{00000000-0008-0000-0F00-0000B0030000}"/>
            </a:ext>
          </a:extLst>
        </xdr:cNvPr>
        <xdr:cNvSpPr txBox="1"/>
      </xdr:nvSpPr>
      <xdr:spPr>
        <a:xfrm>
          <a:off x="20199350" y="17814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160655</xdr:rowOff>
    </xdr:from>
    <xdr:ext cx="467360" cy="259080"/>
    <xdr:sp macro="" textlink="">
      <xdr:nvSpPr>
        <xdr:cNvPr id="945" name="n_3mainValue【庁舎】&#10;一人当たり面積">
          <a:extLst>
            <a:ext uri="{FF2B5EF4-FFF2-40B4-BE49-F238E27FC236}">
              <a16:creationId xmlns:a16="http://schemas.microsoft.com/office/drawing/2014/main" id="{00000000-0008-0000-0F00-0000B1030000}"/>
            </a:ext>
          </a:extLst>
        </xdr:cNvPr>
        <xdr:cNvSpPr txBox="1"/>
      </xdr:nvSpPr>
      <xdr:spPr>
        <a:xfrm>
          <a:off x="19310350" y="17820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166370</xdr:rowOff>
    </xdr:from>
    <xdr:ext cx="467360" cy="256540"/>
    <xdr:sp macro="" textlink="">
      <xdr:nvSpPr>
        <xdr:cNvPr id="946" name="n_4mainValue【庁舎】&#10;一人当たり面積">
          <a:extLst>
            <a:ext uri="{FF2B5EF4-FFF2-40B4-BE49-F238E27FC236}">
              <a16:creationId xmlns:a16="http://schemas.microsoft.com/office/drawing/2014/main" id="{00000000-0008-0000-0F00-0000B2030000}"/>
            </a:ext>
          </a:extLst>
        </xdr:cNvPr>
        <xdr:cNvSpPr txBox="1"/>
      </xdr:nvSpPr>
      <xdr:spPr>
        <a:xfrm>
          <a:off x="18421350" y="17825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F00-0000B5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類似団体に比べ、</a:t>
          </a:r>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認定こども園・幼稚園・保育園</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消防施設</a:t>
          </a:r>
          <a:r>
            <a:rPr kumimoji="1" lang="en-US" altLang="ja-JP" sz="1300">
              <a:latin typeface="ＭＳ Ｐゴシック"/>
              <a:ea typeface="ＭＳ Ｐゴシック"/>
            </a:rPr>
            <a:t>】</a:t>
          </a:r>
          <a:r>
            <a:rPr kumimoji="1" lang="ja-JP" altLang="en-US" sz="1300">
              <a:latin typeface="ＭＳ Ｐゴシック"/>
              <a:ea typeface="ＭＳ Ｐゴシック"/>
            </a:rPr>
            <a:t>以外の施設類型において、有形固定資産減価償却が平均を上回っている。また、一人当たり面積を見ると</a:t>
          </a:r>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認定こども園・幼稚園・保育園</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児童館</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福祉施設</a:t>
          </a:r>
          <a:r>
            <a:rPr kumimoji="1" lang="en-US" altLang="ja-JP" sz="1300">
              <a:latin typeface="ＭＳ Ｐゴシック"/>
              <a:ea typeface="ＭＳ Ｐゴシック"/>
            </a:rPr>
            <a:t>】</a:t>
          </a:r>
          <a:r>
            <a:rPr kumimoji="1" lang="ja-JP" altLang="en-US" sz="1300">
              <a:latin typeface="ＭＳ Ｐゴシック"/>
              <a:ea typeface="ＭＳ Ｐゴシック"/>
            </a:rPr>
            <a:t>などの面積が平均と比較して特に大きくなっている。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Ｈ</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3" t="s">
        <v>132</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2"/>
      <c r="DK1" s="2"/>
      <c r="DL1" s="2"/>
      <c r="DM1" s="2"/>
      <c r="DN1" s="2"/>
      <c r="DO1" s="2"/>
    </row>
    <row r="2" spans="1:119" ht="24" x14ac:dyDescent="0.15">
      <c r="B2" s="3" t="s">
        <v>134</v>
      </c>
      <c r="C2" s="3"/>
      <c r="D2" s="12"/>
    </row>
    <row r="3" spans="1:119" ht="18.75" customHeight="1" x14ac:dyDescent="0.15">
      <c r="A3" s="2"/>
      <c r="B3" s="495" t="s">
        <v>135</v>
      </c>
      <c r="C3" s="496"/>
      <c r="D3" s="496"/>
      <c r="E3" s="497"/>
      <c r="F3" s="497"/>
      <c r="G3" s="497"/>
      <c r="H3" s="497"/>
      <c r="I3" s="497"/>
      <c r="J3" s="497"/>
      <c r="K3" s="497"/>
      <c r="L3" s="497" t="s">
        <v>18</v>
      </c>
      <c r="M3" s="497"/>
      <c r="N3" s="497"/>
      <c r="O3" s="497"/>
      <c r="P3" s="497"/>
      <c r="Q3" s="497"/>
      <c r="R3" s="504"/>
      <c r="S3" s="504"/>
      <c r="T3" s="504"/>
      <c r="U3" s="504"/>
      <c r="V3" s="505"/>
      <c r="W3" s="357" t="s">
        <v>139</v>
      </c>
      <c r="X3" s="358"/>
      <c r="Y3" s="358"/>
      <c r="Z3" s="358"/>
      <c r="AA3" s="358"/>
      <c r="AB3" s="496"/>
      <c r="AC3" s="504" t="s">
        <v>140</v>
      </c>
      <c r="AD3" s="358"/>
      <c r="AE3" s="358"/>
      <c r="AF3" s="358"/>
      <c r="AG3" s="358"/>
      <c r="AH3" s="358"/>
      <c r="AI3" s="358"/>
      <c r="AJ3" s="358"/>
      <c r="AK3" s="358"/>
      <c r="AL3" s="359"/>
      <c r="AM3" s="357" t="s">
        <v>142</v>
      </c>
      <c r="AN3" s="358"/>
      <c r="AO3" s="358"/>
      <c r="AP3" s="358"/>
      <c r="AQ3" s="358"/>
      <c r="AR3" s="358"/>
      <c r="AS3" s="358"/>
      <c r="AT3" s="358"/>
      <c r="AU3" s="358"/>
      <c r="AV3" s="358"/>
      <c r="AW3" s="358"/>
      <c r="AX3" s="359"/>
      <c r="AY3" s="354" t="s">
        <v>8</v>
      </c>
      <c r="AZ3" s="355"/>
      <c r="BA3" s="355"/>
      <c r="BB3" s="355"/>
      <c r="BC3" s="355"/>
      <c r="BD3" s="355"/>
      <c r="BE3" s="355"/>
      <c r="BF3" s="355"/>
      <c r="BG3" s="355"/>
      <c r="BH3" s="355"/>
      <c r="BI3" s="355"/>
      <c r="BJ3" s="355"/>
      <c r="BK3" s="355"/>
      <c r="BL3" s="355"/>
      <c r="BM3" s="356"/>
      <c r="BN3" s="357" t="s">
        <v>113</v>
      </c>
      <c r="BO3" s="358"/>
      <c r="BP3" s="358"/>
      <c r="BQ3" s="358"/>
      <c r="BR3" s="358"/>
      <c r="BS3" s="358"/>
      <c r="BT3" s="358"/>
      <c r="BU3" s="359"/>
      <c r="BV3" s="357" t="s">
        <v>147</v>
      </c>
      <c r="BW3" s="358"/>
      <c r="BX3" s="358"/>
      <c r="BY3" s="358"/>
      <c r="BZ3" s="358"/>
      <c r="CA3" s="358"/>
      <c r="CB3" s="358"/>
      <c r="CC3" s="359"/>
      <c r="CD3" s="354" t="s">
        <v>8</v>
      </c>
      <c r="CE3" s="355"/>
      <c r="CF3" s="355"/>
      <c r="CG3" s="355"/>
      <c r="CH3" s="355"/>
      <c r="CI3" s="355"/>
      <c r="CJ3" s="355"/>
      <c r="CK3" s="355"/>
      <c r="CL3" s="355"/>
      <c r="CM3" s="355"/>
      <c r="CN3" s="355"/>
      <c r="CO3" s="355"/>
      <c r="CP3" s="355"/>
      <c r="CQ3" s="355"/>
      <c r="CR3" s="355"/>
      <c r="CS3" s="356"/>
      <c r="CT3" s="357" t="s">
        <v>148</v>
      </c>
      <c r="CU3" s="358"/>
      <c r="CV3" s="358"/>
      <c r="CW3" s="358"/>
      <c r="CX3" s="358"/>
      <c r="CY3" s="358"/>
      <c r="CZ3" s="358"/>
      <c r="DA3" s="359"/>
      <c r="DB3" s="357" t="s">
        <v>152</v>
      </c>
      <c r="DC3" s="358"/>
      <c r="DD3" s="358"/>
      <c r="DE3" s="358"/>
      <c r="DF3" s="358"/>
      <c r="DG3" s="358"/>
      <c r="DH3" s="358"/>
      <c r="DI3" s="359"/>
    </row>
    <row r="4" spans="1:119" ht="18.75" customHeight="1" x14ac:dyDescent="0.15">
      <c r="A4" s="2"/>
      <c r="B4" s="498"/>
      <c r="C4" s="499"/>
      <c r="D4" s="499"/>
      <c r="E4" s="500"/>
      <c r="F4" s="500"/>
      <c r="G4" s="500"/>
      <c r="H4" s="500"/>
      <c r="I4" s="500"/>
      <c r="J4" s="500"/>
      <c r="K4" s="500"/>
      <c r="L4" s="500"/>
      <c r="M4" s="500"/>
      <c r="N4" s="500"/>
      <c r="O4" s="500"/>
      <c r="P4" s="500"/>
      <c r="Q4" s="500"/>
      <c r="R4" s="506"/>
      <c r="S4" s="506"/>
      <c r="T4" s="506"/>
      <c r="U4" s="506"/>
      <c r="V4" s="507"/>
      <c r="W4" s="510"/>
      <c r="X4" s="490"/>
      <c r="Y4" s="490"/>
      <c r="Z4" s="490"/>
      <c r="AA4" s="490"/>
      <c r="AB4" s="499"/>
      <c r="AC4" s="506"/>
      <c r="AD4" s="490"/>
      <c r="AE4" s="490"/>
      <c r="AF4" s="490"/>
      <c r="AG4" s="490"/>
      <c r="AH4" s="490"/>
      <c r="AI4" s="490"/>
      <c r="AJ4" s="490"/>
      <c r="AK4" s="490"/>
      <c r="AL4" s="513"/>
      <c r="AM4" s="511"/>
      <c r="AN4" s="512"/>
      <c r="AO4" s="512"/>
      <c r="AP4" s="512"/>
      <c r="AQ4" s="512"/>
      <c r="AR4" s="512"/>
      <c r="AS4" s="512"/>
      <c r="AT4" s="512"/>
      <c r="AU4" s="512"/>
      <c r="AV4" s="512"/>
      <c r="AW4" s="512"/>
      <c r="AX4" s="514"/>
      <c r="AY4" s="360" t="s">
        <v>154</v>
      </c>
      <c r="AZ4" s="361"/>
      <c r="BA4" s="361"/>
      <c r="BB4" s="361"/>
      <c r="BC4" s="361"/>
      <c r="BD4" s="361"/>
      <c r="BE4" s="361"/>
      <c r="BF4" s="361"/>
      <c r="BG4" s="361"/>
      <c r="BH4" s="361"/>
      <c r="BI4" s="361"/>
      <c r="BJ4" s="361"/>
      <c r="BK4" s="361"/>
      <c r="BL4" s="361"/>
      <c r="BM4" s="362"/>
      <c r="BN4" s="363">
        <v>34585477</v>
      </c>
      <c r="BO4" s="364"/>
      <c r="BP4" s="364"/>
      <c r="BQ4" s="364"/>
      <c r="BR4" s="364"/>
      <c r="BS4" s="364"/>
      <c r="BT4" s="364"/>
      <c r="BU4" s="365"/>
      <c r="BV4" s="363">
        <v>25814418</v>
      </c>
      <c r="BW4" s="364"/>
      <c r="BX4" s="364"/>
      <c r="BY4" s="364"/>
      <c r="BZ4" s="364"/>
      <c r="CA4" s="364"/>
      <c r="CB4" s="364"/>
      <c r="CC4" s="365"/>
      <c r="CD4" s="366" t="s">
        <v>156</v>
      </c>
      <c r="CE4" s="367"/>
      <c r="CF4" s="367"/>
      <c r="CG4" s="367"/>
      <c r="CH4" s="367"/>
      <c r="CI4" s="367"/>
      <c r="CJ4" s="367"/>
      <c r="CK4" s="367"/>
      <c r="CL4" s="367"/>
      <c r="CM4" s="367"/>
      <c r="CN4" s="367"/>
      <c r="CO4" s="367"/>
      <c r="CP4" s="367"/>
      <c r="CQ4" s="367"/>
      <c r="CR4" s="367"/>
      <c r="CS4" s="368"/>
      <c r="CT4" s="369">
        <v>7.7</v>
      </c>
      <c r="CU4" s="370"/>
      <c r="CV4" s="370"/>
      <c r="CW4" s="370"/>
      <c r="CX4" s="370"/>
      <c r="CY4" s="370"/>
      <c r="CZ4" s="370"/>
      <c r="DA4" s="371"/>
      <c r="DB4" s="369">
        <v>8.1</v>
      </c>
      <c r="DC4" s="370"/>
      <c r="DD4" s="370"/>
      <c r="DE4" s="370"/>
      <c r="DF4" s="370"/>
      <c r="DG4" s="370"/>
      <c r="DH4" s="370"/>
      <c r="DI4" s="371"/>
    </row>
    <row r="5" spans="1:119" ht="18.75" customHeight="1" x14ac:dyDescent="0.15">
      <c r="A5" s="2"/>
      <c r="B5" s="501"/>
      <c r="C5" s="502"/>
      <c r="D5" s="502"/>
      <c r="E5" s="503"/>
      <c r="F5" s="503"/>
      <c r="G5" s="503"/>
      <c r="H5" s="503"/>
      <c r="I5" s="503"/>
      <c r="J5" s="503"/>
      <c r="K5" s="503"/>
      <c r="L5" s="503"/>
      <c r="M5" s="503"/>
      <c r="N5" s="503"/>
      <c r="O5" s="503"/>
      <c r="P5" s="503"/>
      <c r="Q5" s="503"/>
      <c r="R5" s="508"/>
      <c r="S5" s="508"/>
      <c r="T5" s="508"/>
      <c r="U5" s="508"/>
      <c r="V5" s="509"/>
      <c r="W5" s="511"/>
      <c r="X5" s="512"/>
      <c r="Y5" s="512"/>
      <c r="Z5" s="512"/>
      <c r="AA5" s="512"/>
      <c r="AB5" s="502"/>
      <c r="AC5" s="508"/>
      <c r="AD5" s="512"/>
      <c r="AE5" s="512"/>
      <c r="AF5" s="512"/>
      <c r="AG5" s="512"/>
      <c r="AH5" s="512"/>
      <c r="AI5" s="512"/>
      <c r="AJ5" s="512"/>
      <c r="AK5" s="512"/>
      <c r="AL5" s="514"/>
      <c r="AM5" s="372" t="s">
        <v>157</v>
      </c>
      <c r="AN5" s="373"/>
      <c r="AO5" s="373"/>
      <c r="AP5" s="373"/>
      <c r="AQ5" s="373"/>
      <c r="AR5" s="373"/>
      <c r="AS5" s="373"/>
      <c r="AT5" s="374"/>
      <c r="AU5" s="375" t="s">
        <v>61</v>
      </c>
      <c r="AV5" s="376"/>
      <c r="AW5" s="376"/>
      <c r="AX5" s="376"/>
      <c r="AY5" s="377" t="s">
        <v>143</v>
      </c>
      <c r="AZ5" s="378"/>
      <c r="BA5" s="378"/>
      <c r="BB5" s="378"/>
      <c r="BC5" s="378"/>
      <c r="BD5" s="378"/>
      <c r="BE5" s="378"/>
      <c r="BF5" s="378"/>
      <c r="BG5" s="378"/>
      <c r="BH5" s="378"/>
      <c r="BI5" s="378"/>
      <c r="BJ5" s="378"/>
      <c r="BK5" s="378"/>
      <c r="BL5" s="378"/>
      <c r="BM5" s="379"/>
      <c r="BN5" s="380">
        <v>33325151</v>
      </c>
      <c r="BO5" s="381"/>
      <c r="BP5" s="381"/>
      <c r="BQ5" s="381"/>
      <c r="BR5" s="381"/>
      <c r="BS5" s="381"/>
      <c r="BT5" s="381"/>
      <c r="BU5" s="382"/>
      <c r="BV5" s="380">
        <v>24574355</v>
      </c>
      <c r="BW5" s="381"/>
      <c r="BX5" s="381"/>
      <c r="BY5" s="381"/>
      <c r="BZ5" s="381"/>
      <c r="CA5" s="381"/>
      <c r="CB5" s="381"/>
      <c r="CC5" s="382"/>
      <c r="CD5" s="383" t="s">
        <v>159</v>
      </c>
      <c r="CE5" s="384"/>
      <c r="CF5" s="384"/>
      <c r="CG5" s="384"/>
      <c r="CH5" s="384"/>
      <c r="CI5" s="384"/>
      <c r="CJ5" s="384"/>
      <c r="CK5" s="384"/>
      <c r="CL5" s="384"/>
      <c r="CM5" s="384"/>
      <c r="CN5" s="384"/>
      <c r="CO5" s="384"/>
      <c r="CP5" s="384"/>
      <c r="CQ5" s="384"/>
      <c r="CR5" s="384"/>
      <c r="CS5" s="385"/>
      <c r="CT5" s="386">
        <v>101.8</v>
      </c>
      <c r="CU5" s="387"/>
      <c r="CV5" s="387"/>
      <c r="CW5" s="387"/>
      <c r="CX5" s="387"/>
      <c r="CY5" s="387"/>
      <c r="CZ5" s="387"/>
      <c r="DA5" s="388"/>
      <c r="DB5" s="386">
        <v>103.9</v>
      </c>
      <c r="DC5" s="387"/>
      <c r="DD5" s="387"/>
      <c r="DE5" s="387"/>
      <c r="DF5" s="387"/>
      <c r="DG5" s="387"/>
      <c r="DH5" s="387"/>
      <c r="DI5" s="388"/>
    </row>
    <row r="6" spans="1:119" ht="18.75" customHeight="1" x14ac:dyDescent="0.15">
      <c r="A6" s="2"/>
      <c r="B6" s="515" t="s">
        <v>160</v>
      </c>
      <c r="C6" s="516"/>
      <c r="D6" s="516"/>
      <c r="E6" s="517"/>
      <c r="F6" s="517"/>
      <c r="G6" s="517"/>
      <c r="H6" s="517"/>
      <c r="I6" s="517"/>
      <c r="J6" s="517"/>
      <c r="K6" s="517"/>
      <c r="L6" s="517" t="s">
        <v>73</v>
      </c>
      <c r="M6" s="517"/>
      <c r="N6" s="517"/>
      <c r="O6" s="517"/>
      <c r="P6" s="517"/>
      <c r="Q6" s="517"/>
      <c r="R6" s="521"/>
      <c r="S6" s="521"/>
      <c r="T6" s="521"/>
      <c r="U6" s="521"/>
      <c r="V6" s="522"/>
      <c r="W6" s="525" t="s">
        <v>165</v>
      </c>
      <c r="X6" s="526"/>
      <c r="Y6" s="526"/>
      <c r="Z6" s="526"/>
      <c r="AA6" s="526"/>
      <c r="AB6" s="516"/>
      <c r="AC6" s="529" t="s">
        <v>166</v>
      </c>
      <c r="AD6" s="530"/>
      <c r="AE6" s="530"/>
      <c r="AF6" s="530"/>
      <c r="AG6" s="530"/>
      <c r="AH6" s="530"/>
      <c r="AI6" s="530"/>
      <c r="AJ6" s="530"/>
      <c r="AK6" s="530"/>
      <c r="AL6" s="531"/>
      <c r="AM6" s="372" t="s">
        <v>70</v>
      </c>
      <c r="AN6" s="373"/>
      <c r="AO6" s="373"/>
      <c r="AP6" s="373"/>
      <c r="AQ6" s="373"/>
      <c r="AR6" s="373"/>
      <c r="AS6" s="373"/>
      <c r="AT6" s="374"/>
      <c r="AU6" s="375" t="s">
        <v>61</v>
      </c>
      <c r="AV6" s="376"/>
      <c r="AW6" s="376"/>
      <c r="AX6" s="376"/>
      <c r="AY6" s="377" t="s">
        <v>170</v>
      </c>
      <c r="AZ6" s="378"/>
      <c r="BA6" s="378"/>
      <c r="BB6" s="378"/>
      <c r="BC6" s="378"/>
      <c r="BD6" s="378"/>
      <c r="BE6" s="378"/>
      <c r="BF6" s="378"/>
      <c r="BG6" s="378"/>
      <c r="BH6" s="378"/>
      <c r="BI6" s="378"/>
      <c r="BJ6" s="378"/>
      <c r="BK6" s="378"/>
      <c r="BL6" s="378"/>
      <c r="BM6" s="379"/>
      <c r="BN6" s="380">
        <v>1260326</v>
      </c>
      <c r="BO6" s="381"/>
      <c r="BP6" s="381"/>
      <c r="BQ6" s="381"/>
      <c r="BR6" s="381"/>
      <c r="BS6" s="381"/>
      <c r="BT6" s="381"/>
      <c r="BU6" s="382"/>
      <c r="BV6" s="380">
        <v>1240063</v>
      </c>
      <c r="BW6" s="381"/>
      <c r="BX6" s="381"/>
      <c r="BY6" s="381"/>
      <c r="BZ6" s="381"/>
      <c r="CA6" s="381"/>
      <c r="CB6" s="381"/>
      <c r="CC6" s="382"/>
      <c r="CD6" s="383" t="s">
        <v>171</v>
      </c>
      <c r="CE6" s="384"/>
      <c r="CF6" s="384"/>
      <c r="CG6" s="384"/>
      <c r="CH6" s="384"/>
      <c r="CI6" s="384"/>
      <c r="CJ6" s="384"/>
      <c r="CK6" s="384"/>
      <c r="CL6" s="384"/>
      <c r="CM6" s="384"/>
      <c r="CN6" s="384"/>
      <c r="CO6" s="384"/>
      <c r="CP6" s="384"/>
      <c r="CQ6" s="384"/>
      <c r="CR6" s="384"/>
      <c r="CS6" s="385"/>
      <c r="CT6" s="389">
        <v>106.9</v>
      </c>
      <c r="CU6" s="390"/>
      <c r="CV6" s="390"/>
      <c r="CW6" s="390"/>
      <c r="CX6" s="390"/>
      <c r="CY6" s="390"/>
      <c r="CZ6" s="390"/>
      <c r="DA6" s="391"/>
      <c r="DB6" s="389">
        <v>109.6</v>
      </c>
      <c r="DC6" s="390"/>
      <c r="DD6" s="390"/>
      <c r="DE6" s="390"/>
      <c r="DF6" s="390"/>
      <c r="DG6" s="390"/>
      <c r="DH6" s="390"/>
      <c r="DI6" s="391"/>
    </row>
    <row r="7" spans="1:119" ht="18.75" customHeight="1" x14ac:dyDescent="0.15">
      <c r="A7" s="2"/>
      <c r="B7" s="498"/>
      <c r="C7" s="499"/>
      <c r="D7" s="499"/>
      <c r="E7" s="500"/>
      <c r="F7" s="500"/>
      <c r="G7" s="500"/>
      <c r="H7" s="500"/>
      <c r="I7" s="500"/>
      <c r="J7" s="500"/>
      <c r="K7" s="500"/>
      <c r="L7" s="500"/>
      <c r="M7" s="500"/>
      <c r="N7" s="500"/>
      <c r="O7" s="500"/>
      <c r="P7" s="500"/>
      <c r="Q7" s="500"/>
      <c r="R7" s="506"/>
      <c r="S7" s="506"/>
      <c r="T7" s="506"/>
      <c r="U7" s="506"/>
      <c r="V7" s="507"/>
      <c r="W7" s="510"/>
      <c r="X7" s="490"/>
      <c r="Y7" s="490"/>
      <c r="Z7" s="490"/>
      <c r="AA7" s="490"/>
      <c r="AB7" s="499"/>
      <c r="AC7" s="532"/>
      <c r="AD7" s="489"/>
      <c r="AE7" s="489"/>
      <c r="AF7" s="489"/>
      <c r="AG7" s="489"/>
      <c r="AH7" s="489"/>
      <c r="AI7" s="489"/>
      <c r="AJ7" s="489"/>
      <c r="AK7" s="489"/>
      <c r="AL7" s="533"/>
      <c r="AM7" s="372" t="s">
        <v>172</v>
      </c>
      <c r="AN7" s="373"/>
      <c r="AO7" s="373"/>
      <c r="AP7" s="373"/>
      <c r="AQ7" s="373"/>
      <c r="AR7" s="373"/>
      <c r="AS7" s="373"/>
      <c r="AT7" s="374"/>
      <c r="AU7" s="375" t="s">
        <v>61</v>
      </c>
      <c r="AV7" s="376"/>
      <c r="AW7" s="376"/>
      <c r="AX7" s="376"/>
      <c r="AY7" s="377" t="s">
        <v>173</v>
      </c>
      <c r="AZ7" s="378"/>
      <c r="BA7" s="378"/>
      <c r="BB7" s="378"/>
      <c r="BC7" s="378"/>
      <c r="BD7" s="378"/>
      <c r="BE7" s="378"/>
      <c r="BF7" s="378"/>
      <c r="BG7" s="378"/>
      <c r="BH7" s="378"/>
      <c r="BI7" s="378"/>
      <c r="BJ7" s="378"/>
      <c r="BK7" s="378"/>
      <c r="BL7" s="378"/>
      <c r="BM7" s="379"/>
      <c r="BN7" s="380">
        <v>121543</v>
      </c>
      <c r="BO7" s="381"/>
      <c r="BP7" s="381"/>
      <c r="BQ7" s="381"/>
      <c r="BR7" s="381"/>
      <c r="BS7" s="381"/>
      <c r="BT7" s="381"/>
      <c r="BU7" s="382"/>
      <c r="BV7" s="380">
        <v>65647</v>
      </c>
      <c r="BW7" s="381"/>
      <c r="BX7" s="381"/>
      <c r="BY7" s="381"/>
      <c r="BZ7" s="381"/>
      <c r="CA7" s="381"/>
      <c r="CB7" s="381"/>
      <c r="CC7" s="382"/>
      <c r="CD7" s="383" t="s">
        <v>174</v>
      </c>
      <c r="CE7" s="384"/>
      <c r="CF7" s="384"/>
      <c r="CG7" s="384"/>
      <c r="CH7" s="384"/>
      <c r="CI7" s="384"/>
      <c r="CJ7" s="384"/>
      <c r="CK7" s="384"/>
      <c r="CL7" s="384"/>
      <c r="CM7" s="384"/>
      <c r="CN7" s="384"/>
      <c r="CO7" s="384"/>
      <c r="CP7" s="384"/>
      <c r="CQ7" s="384"/>
      <c r="CR7" s="384"/>
      <c r="CS7" s="385"/>
      <c r="CT7" s="380">
        <v>14865330</v>
      </c>
      <c r="CU7" s="381"/>
      <c r="CV7" s="381"/>
      <c r="CW7" s="381"/>
      <c r="CX7" s="381"/>
      <c r="CY7" s="381"/>
      <c r="CZ7" s="381"/>
      <c r="DA7" s="382"/>
      <c r="DB7" s="380">
        <v>14490297</v>
      </c>
      <c r="DC7" s="381"/>
      <c r="DD7" s="381"/>
      <c r="DE7" s="381"/>
      <c r="DF7" s="381"/>
      <c r="DG7" s="381"/>
      <c r="DH7" s="381"/>
      <c r="DI7" s="382"/>
    </row>
    <row r="8" spans="1:119" ht="18.75" customHeight="1" x14ac:dyDescent="0.15">
      <c r="A8" s="2"/>
      <c r="B8" s="518"/>
      <c r="C8" s="519"/>
      <c r="D8" s="519"/>
      <c r="E8" s="520"/>
      <c r="F8" s="520"/>
      <c r="G8" s="520"/>
      <c r="H8" s="520"/>
      <c r="I8" s="520"/>
      <c r="J8" s="520"/>
      <c r="K8" s="520"/>
      <c r="L8" s="520"/>
      <c r="M8" s="520"/>
      <c r="N8" s="520"/>
      <c r="O8" s="520"/>
      <c r="P8" s="520"/>
      <c r="Q8" s="520"/>
      <c r="R8" s="523"/>
      <c r="S8" s="523"/>
      <c r="T8" s="523"/>
      <c r="U8" s="523"/>
      <c r="V8" s="524"/>
      <c r="W8" s="527"/>
      <c r="X8" s="528"/>
      <c r="Y8" s="528"/>
      <c r="Z8" s="528"/>
      <c r="AA8" s="528"/>
      <c r="AB8" s="519"/>
      <c r="AC8" s="534"/>
      <c r="AD8" s="535"/>
      <c r="AE8" s="535"/>
      <c r="AF8" s="535"/>
      <c r="AG8" s="535"/>
      <c r="AH8" s="535"/>
      <c r="AI8" s="535"/>
      <c r="AJ8" s="535"/>
      <c r="AK8" s="535"/>
      <c r="AL8" s="536"/>
      <c r="AM8" s="372" t="s">
        <v>175</v>
      </c>
      <c r="AN8" s="373"/>
      <c r="AO8" s="373"/>
      <c r="AP8" s="373"/>
      <c r="AQ8" s="373"/>
      <c r="AR8" s="373"/>
      <c r="AS8" s="373"/>
      <c r="AT8" s="374"/>
      <c r="AU8" s="375" t="s">
        <v>179</v>
      </c>
      <c r="AV8" s="376"/>
      <c r="AW8" s="376"/>
      <c r="AX8" s="376"/>
      <c r="AY8" s="377" t="s">
        <v>181</v>
      </c>
      <c r="AZ8" s="378"/>
      <c r="BA8" s="378"/>
      <c r="BB8" s="378"/>
      <c r="BC8" s="378"/>
      <c r="BD8" s="378"/>
      <c r="BE8" s="378"/>
      <c r="BF8" s="378"/>
      <c r="BG8" s="378"/>
      <c r="BH8" s="378"/>
      <c r="BI8" s="378"/>
      <c r="BJ8" s="378"/>
      <c r="BK8" s="378"/>
      <c r="BL8" s="378"/>
      <c r="BM8" s="379"/>
      <c r="BN8" s="380">
        <v>1138783</v>
      </c>
      <c r="BO8" s="381"/>
      <c r="BP8" s="381"/>
      <c r="BQ8" s="381"/>
      <c r="BR8" s="381"/>
      <c r="BS8" s="381"/>
      <c r="BT8" s="381"/>
      <c r="BU8" s="382"/>
      <c r="BV8" s="380">
        <v>1174416</v>
      </c>
      <c r="BW8" s="381"/>
      <c r="BX8" s="381"/>
      <c r="BY8" s="381"/>
      <c r="BZ8" s="381"/>
      <c r="CA8" s="381"/>
      <c r="CB8" s="381"/>
      <c r="CC8" s="382"/>
      <c r="CD8" s="383" t="s">
        <v>182</v>
      </c>
      <c r="CE8" s="384"/>
      <c r="CF8" s="384"/>
      <c r="CG8" s="384"/>
      <c r="CH8" s="384"/>
      <c r="CI8" s="384"/>
      <c r="CJ8" s="384"/>
      <c r="CK8" s="384"/>
      <c r="CL8" s="384"/>
      <c r="CM8" s="384"/>
      <c r="CN8" s="384"/>
      <c r="CO8" s="384"/>
      <c r="CP8" s="384"/>
      <c r="CQ8" s="384"/>
      <c r="CR8" s="384"/>
      <c r="CS8" s="385"/>
      <c r="CT8" s="392">
        <v>0.59</v>
      </c>
      <c r="CU8" s="393"/>
      <c r="CV8" s="393"/>
      <c r="CW8" s="393"/>
      <c r="CX8" s="393"/>
      <c r="CY8" s="393"/>
      <c r="CZ8" s="393"/>
      <c r="DA8" s="394"/>
      <c r="DB8" s="392">
        <v>0.57999999999999996</v>
      </c>
      <c r="DC8" s="393"/>
      <c r="DD8" s="393"/>
      <c r="DE8" s="393"/>
      <c r="DF8" s="393"/>
      <c r="DG8" s="393"/>
      <c r="DH8" s="393"/>
      <c r="DI8" s="394"/>
    </row>
    <row r="9" spans="1:119" ht="18.75" customHeight="1" x14ac:dyDescent="0.15">
      <c r="A9" s="2"/>
      <c r="B9" s="354" t="s">
        <v>20</v>
      </c>
      <c r="C9" s="355"/>
      <c r="D9" s="355"/>
      <c r="E9" s="355"/>
      <c r="F9" s="355"/>
      <c r="G9" s="355"/>
      <c r="H9" s="355"/>
      <c r="I9" s="355"/>
      <c r="J9" s="355"/>
      <c r="K9" s="452"/>
      <c r="L9" s="395" t="s">
        <v>12</v>
      </c>
      <c r="M9" s="396"/>
      <c r="N9" s="396"/>
      <c r="O9" s="396"/>
      <c r="P9" s="396"/>
      <c r="Q9" s="397"/>
      <c r="R9" s="398">
        <v>63889</v>
      </c>
      <c r="S9" s="399"/>
      <c r="T9" s="399"/>
      <c r="U9" s="399"/>
      <c r="V9" s="400"/>
      <c r="W9" s="357" t="s">
        <v>184</v>
      </c>
      <c r="X9" s="358"/>
      <c r="Y9" s="358"/>
      <c r="Z9" s="358"/>
      <c r="AA9" s="358"/>
      <c r="AB9" s="358"/>
      <c r="AC9" s="358"/>
      <c r="AD9" s="358"/>
      <c r="AE9" s="358"/>
      <c r="AF9" s="358"/>
      <c r="AG9" s="358"/>
      <c r="AH9" s="358"/>
      <c r="AI9" s="358"/>
      <c r="AJ9" s="358"/>
      <c r="AK9" s="358"/>
      <c r="AL9" s="359"/>
      <c r="AM9" s="372" t="s">
        <v>185</v>
      </c>
      <c r="AN9" s="373"/>
      <c r="AO9" s="373"/>
      <c r="AP9" s="373"/>
      <c r="AQ9" s="373"/>
      <c r="AR9" s="373"/>
      <c r="AS9" s="373"/>
      <c r="AT9" s="374"/>
      <c r="AU9" s="375" t="s">
        <v>61</v>
      </c>
      <c r="AV9" s="376"/>
      <c r="AW9" s="376"/>
      <c r="AX9" s="376"/>
      <c r="AY9" s="377" t="s">
        <v>62</v>
      </c>
      <c r="AZ9" s="378"/>
      <c r="BA9" s="378"/>
      <c r="BB9" s="378"/>
      <c r="BC9" s="378"/>
      <c r="BD9" s="378"/>
      <c r="BE9" s="378"/>
      <c r="BF9" s="378"/>
      <c r="BG9" s="378"/>
      <c r="BH9" s="378"/>
      <c r="BI9" s="378"/>
      <c r="BJ9" s="378"/>
      <c r="BK9" s="378"/>
      <c r="BL9" s="378"/>
      <c r="BM9" s="379"/>
      <c r="BN9" s="380">
        <v>-35633</v>
      </c>
      <c r="BO9" s="381"/>
      <c r="BP9" s="381"/>
      <c r="BQ9" s="381"/>
      <c r="BR9" s="381"/>
      <c r="BS9" s="381"/>
      <c r="BT9" s="381"/>
      <c r="BU9" s="382"/>
      <c r="BV9" s="380">
        <v>162924</v>
      </c>
      <c r="BW9" s="381"/>
      <c r="BX9" s="381"/>
      <c r="BY9" s="381"/>
      <c r="BZ9" s="381"/>
      <c r="CA9" s="381"/>
      <c r="CB9" s="381"/>
      <c r="CC9" s="382"/>
      <c r="CD9" s="383" t="s">
        <v>59</v>
      </c>
      <c r="CE9" s="384"/>
      <c r="CF9" s="384"/>
      <c r="CG9" s="384"/>
      <c r="CH9" s="384"/>
      <c r="CI9" s="384"/>
      <c r="CJ9" s="384"/>
      <c r="CK9" s="384"/>
      <c r="CL9" s="384"/>
      <c r="CM9" s="384"/>
      <c r="CN9" s="384"/>
      <c r="CO9" s="384"/>
      <c r="CP9" s="384"/>
      <c r="CQ9" s="384"/>
      <c r="CR9" s="384"/>
      <c r="CS9" s="385"/>
      <c r="CT9" s="386">
        <v>14.6</v>
      </c>
      <c r="CU9" s="387"/>
      <c r="CV9" s="387"/>
      <c r="CW9" s="387"/>
      <c r="CX9" s="387"/>
      <c r="CY9" s="387"/>
      <c r="CZ9" s="387"/>
      <c r="DA9" s="388"/>
      <c r="DB9" s="386">
        <v>14.9</v>
      </c>
      <c r="DC9" s="387"/>
      <c r="DD9" s="387"/>
      <c r="DE9" s="387"/>
      <c r="DF9" s="387"/>
      <c r="DG9" s="387"/>
      <c r="DH9" s="387"/>
      <c r="DI9" s="388"/>
    </row>
    <row r="10" spans="1:119" ht="18.75" customHeight="1" x14ac:dyDescent="0.15">
      <c r="A10" s="2"/>
      <c r="B10" s="354"/>
      <c r="C10" s="355"/>
      <c r="D10" s="355"/>
      <c r="E10" s="355"/>
      <c r="F10" s="355"/>
      <c r="G10" s="355"/>
      <c r="H10" s="355"/>
      <c r="I10" s="355"/>
      <c r="J10" s="355"/>
      <c r="K10" s="452"/>
      <c r="L10" s="401" t="s">
        <v>188</v>
      </c>
      <c r="M10" s="373"/>
      <c r="N10" s="373"/>
      <c r="O10" s="373"/>
      <c r="P10" s="373"/>
      <c r="Q10" s="374"/>
      <c r="R10" s="402">
        <v>67398</v>
      </c>
      <c r="S10" s="403"/>
      <c r="T10" s="403"/>
      <c r="U10" s="403"/>
      <c r="V10" s="404"/>
      <c r="W10" s="510"/>
      <c r="X10" s="490"/>
      <c r="Y10" s="490"/>
      <c r="Z10" s="490"/>
      <c r="AA10" s="490"/>
      <c r="AB10" s="490"/>
      <c r="AC10" s="490"/>
      <c r="AD10" s="490"/>
      <c r="AE10" s="490"/>
      <c r="AF10" s="490"/>
      <c r="AG10" s="490"/>
      <c r="AH10" s="490"/>
      <c r="AI10" s="490"/>
      <c r="AJ10" s="490"/>
      <c r="AK10" s="490"/>
      <c r="AL10" s="513"/>
      <c r="AM10" s="372" t="s">
        <v>189</v>
      </c>
      <c r="AN10" s="373"/>
      <c r="AO10" s="373"/>
      <c r="AP10" s="373"/>
      <c r="AQ10" s="373"/>
      <c r="AR10" s="373"/>
      <c r="AS10" s="373"/>
      <c r="AT10" s="374"/>
      <c r="AU10" s="375" t="s">
        <v>61</v>
      </c>
      <c r="AV10" s="376"/>
      <c r="AW10" s="376"/>
      <c r="AX10" s="376"/>
      <c r="AY10" s="377" t="s">
        <v>191</v>
      </c>
      <c r="AZ10" s="378"/>
      <c r="BA10" s="378"/>
      <c r="BB10" s="378"/>
      <c r="BC10" s="378"/>
      <c r="BD10" s="378"/>
      <c r="BE10" s="378"/>
      <c r="BF10" s="378"/>
      <c r="BG10" s="378"/>
      <c r="BH10" s="378"/>
      <c r="BI10" s="378"/>
      <c r="BJ10" s="378"/>
      <c r="BK10" s="378"/>
      <c r="BL10" s="378"/>
      <c r="BM10" s="379"/>
      <c r="BN10" s="380">
        <v>55</v>
      </c>
      <c r="BO10" s="381"/>
      <c r="BP10" s="381"/>
      <c r="BQ10" s="381"/>
      <c r="BR10" s="381"/>
      <c r="BS10" s="381"/>
      <c r="BT10" s="381"/>
      <c r="BU10" s="382"/>
      <c r="BV10" s="380">
        <v>113</v>
      </c>
      <c r="BW10" s="381"/>
      <c r="BX10" s="381"/>
      <c r="BY10" s="381"/>
      <c r="BZ10" s="381"/>
      <c r="CA10" s="381"/>
      <c r="CB10" s="381"/>
      <c r="CC10" s="382"/>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4"/>
      <c r="C11" s="355"/>
      <c r="D11" s="355"/>
      <c r="E11" s="355"/>
      <c r="F11" s="355"/>
      <c r="G11" s="355"/>
      <c r="H11" s="355"/>
      <c r="I11" s="355"/>
      <c r="J11" s="355"/>
      <c r="K11" s="452"/>
      <c r="L11" s="405" t="s">
        <v>195</v>
      </c>
      <c r="M11" s="406"/>
      <c r="N11" s="406"/>
      <c r="O11" s="406"/>
      <c r="P11" s="406"/>
      <c r="Q11" s="407"/>
      <c r="R11" s="408" t="s">
        <v>196</v>
      </c>
      <c r="S11" s="409"/>
      <c r="T11" s="409"/>
      <c r="U11" s="409"/>
      <c r="V11" s="410"/>
      <c r="W11" s="510"/>
      <c r="X11" s="490"/>
      <c r="Y11" s="490"/>
      <c r="Z11" s="490"/>
      <c r="AA11" s="490"/>
      <c r="AB11" s="490"/>
      <c r="AC11" s="490"/>
      <c r="AD11" s="490"/>
      <c r="AE11" s="490"/>
      <c r="AF11" s="490"/>
      <c r="AG11" s="490"/>
      <c r="AH11" s="490"/>
      <c r="AI11" s="490"/>
      <c r="AJ11" s="490"/>
      <c r="AK11" s="490"/>
      <c r="AL11" s="513"/>
      <c r="AM11" s="372" t="s">
        <v>198</v>
      </c>
      <c r="AN11" s="373"/>
      <c r="AO11" s="373"/>
      <c r="AP11" s="373"/>
      <c r="AQ11" s="373"/>
      <c r="AR11" s="373"/>
      <c r="AS11" s="373"/>
      <c r="AT11" s="374"/>
      <c r="AU11" s="375" t="s">
        <v>61</v>
      </c>
      <c r="AV11" s="376"/>
      <c r="AW11" s="376"/>
      <c r="AX11" s="376"/>
      <c r="AY11" s="377" t="s">
        <v>199</v>
      </c>
      <c r="AZ11" s="378"/>
      <c r="BA11" s="378"/>
      <c r="BB11" s="378"/>
      <c r="BC11" s="378"/>
      <c r="BD11" s="378"/>
      <c r="BE11" s="378"/>
      <c r="BF11" s="378"/>
      <c r="BG11" s="378"/>
      <c r="BH11" s="378"/>
      <c r="BI11" s="378"/>
      <c r="BJ11" s="378"/>
      <c r="BK11" s="378"/>
      <c r="BL11" s="378"/>
      <c r="BM11" s="379"/>
      <c r="BN11" s="380">
        <v>5505</v>
      </c>
      <c r="BO11" s="381"/>
      <c r="BP11" s="381"/>
      <c r="BQ11" s="381"/>
      <c r="BR11" s="381"/>
      <c r="BS11" s="381"/>
      <c r="BT11" s="381"/>
      <c r="BU11" s="382"/>
      <c r="BV11" s="380">
        <v>0</v>
      </c>
      <c r="BW11" s="381"/>
      <c r="BX11" s="381"/>
      <c r="BY11" s="381"/>
      <c r="BZ11" s="381"/>
      <c r="CA11" s="381"/>
      <c r="CB11" s="381"/>
      <c r="CC11" s="382"/>
      <c r="CD11" s="383" t="s">
        <v>141</v>
      </c>
      <c r="CE11" s="384"/>
      <c r="CF11" s="384"/>
      <c r="CG11" s="384"/>
      <c r="CH11" s="384"/>
      <c r="CI11" s="384"/>
      <c r="CJ11" s="384"/>
      <c r="CK11" s="384"/>
      <c r="CL11" s="384"/>
      <c r="CM11" s="384"/>
      <c r="CN11" s="384"/>
      <c r="CO11" s="384"/>
      <c r="CP11" s="384"/>
      <c r="CQ11" s="384"/>
      <c r="CR11" s="384"/>
      <c r="CS11" s="385"/>
      <c r="CT11" s="392" t="s">
        <v>202</v>
      </c>
      <c r="CU11" s="393"/>
      <c r="CV11" s="393"/>
      <c r="CW11" s="393"/>
      <c r="CX11" s="393"/>
      <c r="CY11" s="393"/>
      <c r="CZ11" s="393"/>
      <c r="DA11" s="394"/>
      <c r="DB11" s="392" t="s">
        <v>202</v>
      </c>
      <c r="DC11" s="393"/>
      <c r="DD11" s="393"/>
      <c r="DE11" s="393"/>
      <c r="DF11" s="393"/>
      <c r="DG11" s="393"/>
      <c r="DH11" s="393"/>
      <c r="DI11" s="394"/>
    </row>
    <row r="12" spans="1:119" ht="18.75" customHeight="1" x14ac:dyDescent="0.15">
      <c r="A12" s="2"/>
      <c r="B12" s="537" t="s">
        <v>204</v>
      </c>
      <c r="C12" s="538"/>
      <c r="D12" s="538"/>
      <c r="E12" s="538"/>
      <c r="F12" s="538"/>
      <c r="G12" s="538"/>
      <c r="H12" s="538"/>
      <c r="I12" s="538"/>
      <c r="J12" s="538"/>
      <c r="K12" s="539"/>
      <c r="L12" s="411" t="s">
        <v>205</v>
      </c>
      <c r="M12" s="412"/>
      <c r="N12" s="412"/>
      <c r="O12" s="412"/>
      <c r="P12" s="412"/>
      <c r="Q12" s="413"/>
      <c r="R12" s="414">
        <v>64027</v>
      </c>
      <c r="S12" s="415"/>
      <c r="T12" s="415"/>
      <c r="U12" s="415"/>
      <c r="V12" s="416"/>
      <c r="W12" s="417" t="s">
        <v>8</v>
      </c>
      <c r="X12" s="376"/>
      <c r="Y12" s="376"/>
      <c r="Z12" s="376"/>
      <c r="AA12" s="376"/>
      <c r="AB12" s="418"/>
      <c r="AC12" s="419" t="s">
        <v>207</v>
      </c>
      <c r="AD12" s="420"/>
      <c r="AE12" s="420"/>
      <c r="AF12" s="420"/>
      <c r="AG12" s="421"/>
      <c r="AH12" s="419" t="s">
        <v>209</v>
      </c>
      <c r="AI12" s="420"/>
      <c r="AJ12" s="420"/>
      <c r="AK12" s="420"/>
      <c r="AL12" s="422"/>
      <c r="AM12" s="372" t="s">
        <v>211</v>
      </c>
      <c r="AN12" s="373"/>
      <c r="AO12" s="373"/>
      <c r="AP12" s="373"/>
      <c r="AQ12" s="373"/>
      <c r="AR12" s="373"/>
      <c r="AS12" s="373"/>
      <c r="AT12" s="374"/>
      <c r="AU12" s="375" t="s">
        <v>61</v>
      </c>
      <c r="AV12" s="376"/>
      <c r="AW12" s="376"/>
      <c r="AX12" s="376"/>
      <c r="AY12" s="377" t="s">
        <v>214</v>
      </c>
      <c r="AZ12" s="378"/>
      <c r="BA12" s="378"/>
      <c r="BB12" s="378"/>
      <c r="BC12" s="378"/>
      <c r="BD12" s="378"/>
      <c r="BE12" s="378"/>
      <c r="BF12" s="378"/>
      <c r="BG12" s="378"/>
      <c r="BH12" s="378"/>
      <c r="BI12" s="378"/>
      <c r="BJ12" s="378"/>
      <c r="BK12" s="378"/>
      <c r="BL12" s="378"/>
      <c r="BM12" s="379"/>
      <c r="BN12" s="380">
        <v>617061</v>
      </c>
      <c r="BO12" s="381"/>
      <c r="BP12" s="381"/>
      <c r="BQ12" s="381"/>
      <c r="BR12" s="381"/>
      <c r="BS12" s="381"/>
      <c r="BT12" s="381"/>
      <c r="BU12" s="382"/>
      <c r="BV12" s="380">
        <v>600000</v>
      </c>
      <c r="BW12" s="381"/>
      <c r="BX12" s="381"/>
      <c r="BY12" s="381"/>
      <c r="BZ12" s="381"/>
      <c r="CA12" s="381"/>
      <c r="CB12" s="381"/>
      <c r="CC12" s="382"/>
      <c r="CD12" s="383" t="s">
        <v>215</v>
      </c>
      <c r="CE12" s="384"/>
      <c r="CF12" s="384"/>
      <c r="CG12" s="384"/>
      <c r="CH12" s="384"/>
      <c r="CI12" s="384"/>
      <c r="CJ12" s="384"/>
      <c r="CK12" s="384"/>
      <c r="CL12" s="384"/>
      <c r="CM12" s="384"/>
      <c r="CN12" s="384"/>
      <c r="CO12" s="384"/>
      <c r="CP12" s="384"/>
      <c r="CQ12" s="384"/>
      <c r="CR12" s="384"/>
      <c r="CS12" s="385"/>
      <c r="CT12" s="392" t="s">
        <v>202</v>
      </c>
      <c r="CU12" s="393"/>
      <c r="CV12" s="393"/>
      <c r="CW12" s="393"/>
      <c r="CX12" s="393"/>
      <c r="CY12" s="393"/>
      <c r="CZ12" s="393"/>
      <c r="DA12" s="394"/>
      <c r="DB12" s="392" t="s">
        <v>202</v>
      </c>
      <c r="DC12" s="393"/>
      <c r="DD12" s="393"/>
      <c r="DE12" s="393"/>
      <c r="DF12" s="393"/>
      <c r="DG12" s="393"/>
      <c r="DH12" s="393"/>
      <c r="DI12" s="394"/>
    </row>
    <row r="13" spans="1:119" ht="18.75" customHeight="1" x14ac:dyDescent="0.15">
      <c r="A13" s="2"/>
      <c r="B13" s="540"/>
      <c r="C13" s="541"/>
      <c r="D13" s="541"/>
      <c r="E13" s="541"/>
      <c r="F13" s="541"/>
      <c r="G13" s="541"/>
      <c r="H13" s="541"/>
      <c r="I13" s="541"/>
      <c r="J13" s="541"/>
      <c r="K13" s="542"/>
      <c r="L13" s="16"/>
      <c r="M13" s="423" t="s">
        <v>217</v>
      </c>
      <c r="N13" s="424"/>
      <c r="O13" s="424"/>
      <c r="P13" s="424"/>
      <c r="Q13" s="425"/>
      <c r="R13" s="426">
        <v>63157</v>
      </c>
      <c r="S13" s="427"/>
      <c r="T13" s="427"/>
      <c r="U13" s="427"/>
      <c r="V13" s="428"/>
      <c r="W13" s="525" t="s">
        <v>149</v>
      </c>
      <c r="X13" s="526"/>
      <c r="Y13" s="526"/>
      <c r="Z13" s="526"/>
      <c r="AA13" s="526"/>
      <c r="AB13" s="516"/>
      <c r="AC13" s="402">
        <v>1289</v>
      </c>
      <c r="AD13" s="403"/>
      <c r="AE13" s="403"/>
      <c r="AF13" s="403"/>
      <c r="AG13" s="429"/>
      <c r="AH13" s="402">
        <v>1482</v>
      </c>
      <c r="AI13" s="403"/>
      <c r="AJ13" s="403"/>
      <c r="AK13" s="403"/>
      <c r="AL13" s="404"/>
      <c r="AM13" s="372" t="s">
        <v>219</v>
      </c>
      <c r="AN13" s="373"/>
      <c r="AO13" s="373"/>
      <c r="AP13" s="373"/>
      <c r="AQ13" s="373"/>
      <c r="AR13" s="373"/>
      <c r="AS13" s="373"/>
      <c r="AT13" s="374"/>
      <c r="AU13" s="375" t="s">
        <v>179</v>
      </c>
      <c r="AV13" s="376"/>
      <c r="AW13" s="376"/>
      <c r="AX13" s="376"/>
      <c r="AY13" s="377" t="s">
        <v>221</v>
      </c>
      <c r="AZ13" s="378"/>
      <c r="BA13" s="378"/>
      <c r="BB13" s="378"/>
      <c r="BC13" s="378"/>
      <c r="BD13" s="378"/>
      <c r="BE13" s="378"/>
      <c r="BF13" s="378"/>
      <c r="BG13" s="378"/>
      <c r="BH13" s="378"/>
      <c r="BI13" s="378"/>
      <c r="BJ13" s="378"/>
      <c r="BK13" s="378"/>
      <c r="BL13" s="378"/>
      <c r="BM13" s="379"/>
      <c r="BN13" s="380">
        <v>-647134</v>
      </c>
      <c r="BO13" s="381"/>
      <c r="BP13" s="381"/>
      <c r="BQ13" s="381"/>
      <c r="BR13" s="381"/>
      <c r="BS13" s="381"/>
      <c r="BT13" s="381"/>
      <c r="BU13" s="382"/>
      <c r="BV13" s="380">
        <v>-436963</v>
      </c>
      <c r="BW13" s="381"/>
      <c r="BX13" s="381"/>
      <c r="BY13" s="381"/>
      <c r="BZ13" s="381"/>
      <c r="CA13" s="381"/>
      <c r="CB13" s="381"/>
      <c r="CC13" s="382"/>
      <c r="CD13" s="383" t="s">
        <v>222</v>
      </c>
      <c r="CE13" s="384"/>
      <c r="CF13" s="384"/>
      <c r="CG13" s="384"/>
      <c r="CH13" s="384"/>
      <c r="CI13" s="384"/>
      <c r="CJ13" s="384"/>
      <c r="CK13" s="384"/>
      <c r="CL13" s="384"/>
      <c r="CM13" s="384"/>
      <c r="CN13" s="384"/>
      <c r="CO13" s="384"/>
      <c r="CP13" s="384"/>
      <c r="CQ13" s="384"/>
      <c r="CR13" s="384"/>
      <c r="CS13" s="385"/>
      <c r="CT13" s="386">
        <v>10.7</v>
      </c>
      <c r="CU13" s="387"/>
      <c r="CV13" s="387"/>
      <c r="CW13" s="387"/>
      <c r="CX13" s="387"/>
      <c r="CY13" s="387"/>
      <c r="CZ13" s="387"/>
      <c r="DA13" s="388"/>
      <c r="DB13" s="386">
        <v>10.6</v>
      </c>
      <c r="DC13" s="387"/>
      <c r="DD13" s="387"/>
      <c r="DE13" s="387"/>
      <c r="DF13" s="387"/>
      <c r="DG13" s="387"/>
      <c r="DH13" s="387"/>
      <c r="DI13" s="388"/>
    </row>
    <row r="14" spans="1:119" ht="18.75" customHeight="1" x14ac:dyDescent="0.15">
      <c r="A14" s="2"/>
      <c r="B14" s="540"/>
      <c r="C14" s="541"/>
      <c r="D14" s="541"/>
      <c r="E14" s="541"/>
      <c r="F14" s="541"/>
      <c r="G14" s="541"/>
      <c r="H14" s="541"/>
      <c r="I14" s="541"/>
      <c r="J14" s="541"/>
      <c r="K14" s="542"/>
      <c r="L14" s="430" t="s">
        <v>223</v>
      </c>
      <c r="M14" s="431"/>
      <c r="N14" s="431"/>
      <c r="O14" s="431"/>
      <c r="P14" s="431"/>
      <c r="Q14" s="432"/>
      <c r="R14" s="426">
        <v>64895</v>
      </c>
      <c r="S14" s="427"/>
      <c r="T14" s="427"/>
      <c r="U14" s="427"/>
      <c r="V14" s="428"/>
      <c r="W14" s="511"/>
      <c r="X14" s="512"/>
      <c r="Y14" s="512"/>
      <c r="Z14" s="512"/>
      <c r="AA14" s="512"/>
      <c r="AB14" s="502"/>
      <c r="AC14" s="433">
        <v>4.4000000000000004</v>
      </c>
      <c r="AD14" s="434"/>
      <c r="AE14" s="434"/>
      <c r="AF14" s="434"/>
      <c r="AG14" s="435"/>
      <c r="AH14" s="433">
        <v>5.2</v>
      </c>
      <c r="AI14" s="434"/>
      <c r="AJ14" s="434"/>
      <c r="AK14" s="434"/>
      <c r="AL14" s="436"/>
      <c r="AM14" s="372"/>
      <c r="AN14" s="373"/>
      <c r="AO14" s="373"/>
      <c r="AP14" s="373"/>
      <c r="AQ14" s="373"/>
      <c r="AR14" s="373"/>
      <c r="AS14" s="373"/>
      <c r="AT14" s="374"/>
      <c r="AU14" s="375"/>
      <c r="AV14" s="376"/>
      <c r="AW14" s="376"/>
      <c r="AX14" s="376"/>
      <c r="AY14" s="377"/>
      <c r="AZ14" s="378"/>
      <c r="BA14" s="378"/>
      <c r="BB14" s="378"/>
      <c r="BC14" s="378"/>
      <c r="BD14" s="378"/>
      <c r="BE14" s="378"/>
      <c r="BF14" s="378"/>
      <c r="BG14" s="378"/>
      <c r="BH14" s="378"/>
      <c r="BI14" s="378"/>
      <c r="BJ14" s="378"/>
      <c r="BK14" s="378"/>
      <c r="BL14" s="378"/>
      <c r="BM14" s="379"/>
      <c r="BN14" s="380"/>
      <c r="BO14" s="381"/>
      <c r="BP14" s="381"/>
      <c r="BQ14" s="381"/>
      <c r="BR14" s="381"/>
      <c r="BS14" s="381"/>
      <c r="BT14" s="381"/>
      <c r="BU14" s="382"/>
      <c r="BV14" s="380"/>
      <c r="BW14" s="381"/>
      <c r="BX14" s="381"/>
      <c r="BY14" s="381"/>
      <c r="BZ14" s="381"/>
      <c r="CA14" s="381"/>
      <c r="CB14" s="381"/>
      <c r="CC14" s="382"/>
      <c r="CD14" s="437" t="s">
        <v>227</v>
      </c>
      <c r="CE14" s="438"/>
      <c r="CF14" s="438"/>
      <c r="CG14" s="438"/>
      <c r="CH14" s="438"/>
      <c r="CI14" s="438"/>
      <c r="CJ14" s="438"/>
      <c r="CK14" s="438"/>
      <c r="CL14" s="438"/>
      <c r="CM14" s="438"/>
      <c r="CN14" s="438"/>
      <c r="CO14" s="438"/>
      <c r="CP14" s="438"/>
      <c r="CQ14" s="438"/>
      <c r="CR14" s="438"/>
      <c r="CS14" s="439"/>
      <c r="CT14" s="440">
        <v>56.2</v>
      </c>
      <c r="CU14" s="441"/>
      <c r="CV14" s="441"/>
      <c r="CW14" s="441"/>
      <c r="CX14" s="441"/>
      <c r="CY14" s="441"/>
      <c r="CZ14" s="441"/>
      <c r="DA14" s="442"/>
      <c r="DB14" s="440">
        <v>64.8</v>
      </c>
      <c r="DC14" s="441"/>
      <c r="DD14" s="441"/>
      <c r="DE14" s="441"/>
      <c r="DF14" s="441"/>
      <c r="DG14" s="441"/>
      <c r="DH14" s="441"/>
      <c r="DI14" s="442"/>
    </row>
    <row r="15" spans="1:119" ht="18.75" customHeight="1" x14ac:dyDescent="0.15">
      <c r="A15" s="2"/>
      <c r="B15" s="540"/>
      <c r="C15" s="541"/>
      <c r="D15" s="541"/>
      <c r="E15" s="541"/>
      <c r="F15" s="541"/>
      <c r="G15" s="541"/>
      <c r="H15" s="541"/>
      <c r="I15" s="541"/>
      <c r="J15" s="541"/>
      <c r="K15" s="542"/>
      <c r="L15" s="16"/>
      <c r="M15" s="423" t="s">
        <v>217</v>
      </c>
      <c r="N15" s="424"/>
      <c r="O15" s="424"/>
      <c r="P15" s="424"/>
      <c r="Q15" s="425"/>
      <c r="R15" s="426">
        <v>63949</v>
      </c>
      <c r="S15" s="427"/>
      <c r="T15" s="427"/>
      <c r="U15" s="427"/>
      <c r="V15" s="428"/>
      <c r="W15" s="525" t="s">
        <v>6</v>
      </c>
      <c r="X15" s="526"/>
      <c r="Y15" s="526"/>
      <c r="Z15" s="526"/>
      <c r="AA15" s="526"/>
      <c r="AB15" s="516"/>
      <c r="AC15" s="402">
        <v>6232</v>
      </c>
      <c r="AD15" s="403"/>
      <c r="AE15" s="403"/>
      <c r="AF15" s="403"/>
      <c r="AG15" s="429"/>
      <c r="AH15" s="402">
        <v>5888</v>
      </c>
      <c r="AI15" s="403"/>
      <c r="AJ15" s="403"/>
      <c r="AK15" s="403"/>
      <c r="AL15" s="404"/>
      <c r="AM15" s="372"/>
      <c r="AN15" s="373"/>
      <c r="AO15" s="373"/>
      <c r="AP15" s="373"/>
      <c r="AQ15" s="373"/>
      <c r="AR15" s="373"/>
      <c r="AS15" s="373"/>
      <c r="AT15" s="374"/>
      <c r="AU15" s="375"/>
      <c r="AV15" s="376"/>
      <c r="AW15" s="376"/>
      <c r="AX15" s="376"/>
      <c r="AY15" s="360" t="s">
        <v>229</v>
      </c>
      <c r="AZ15" s="361"/>
      <c r="BA15" s="361"/>
      <c r="BB15" s="361"/>
      <c r="BC15" s="361"/>
      <c r="BD15" s="361"/>
      <c r="BE15" s="361"/>
      <c r="BF15" s="361"/>
      <c r="BG15" s="361"/>
      <c r="BH15" s="361"/>
      <c r="BI15" s="361"/>
      <c r="BJ15" s="361"/>
      <c r="BK15" s="361"/>
      <c r="BL15" s="361"/>
      <c r="BM15" s="362"/>
      <c r="BN15" s="363">
        <v>7347436</v>
      </c>
      <c r="BO15" s="364"/>
      <c r="BP15" s="364"/>
      <c r="BQ15" s="364"/>
      <c r="BR15" s="364"/>
      <c r="BS15" s="364"/>
      <c r="BT15" s="364"/>
      <c r="BU15" s="365"/>
      <c r="BV15" s="363">
        <v>6908224</v>
      </c>
      <c r="BW15" s="364"/>
      <c r="BX15" s="364"/>
      <c r="BY15" s="364"/>
      <c r="BZ15" s="364"/>
      <c r="CA15" s="364"/>
      <c r="CB15" s="364"/>
      <c r="CC15" s="365"/>
      <c r="CD15" s="366" t="s">
        <v>216</v>
      </c>
      <c r="CE15" s="367"/>
      <c r="CF15" s="367"/>
      <c r="CG15" s="367"/>
      <c r="CH15" s="367"/>
      <c r="CI15" s="367"/>
      <c r="CJ15" s="367"/>
      <c r="CK15" s="367"/>
      <c r="CL15" s="367"/>
      <c r="CM15" s="367"/>
      <c r="CN15" s="367"/>
      <c r="CO15" s="367"/>
      <c r="CP15" s="367"/>
      <c r="CQ15" s="367"/>
      <c r="CR15" s="367"/>
      <c r="CS15" s="368"/>
      <c r="CT15" s="31"/>
      <c r="CU15" s="34"/>
      <c r="CV15" s="34"/>
      <c r="CW15" s="34"/>
      <c r="CX15" s="34"/>
      <c r="CY15" s="34"/>
      <c r="CZ15" s="34"/>
      <c r="DA15" s="37"/>
      <c r="DB15" s="31"/>
      <c r="DC15" s="34"/>
      <c r="DD15" s="34"/>
      <c r="DE15" s="34"/>
      <c r="DF15" s="34"/>
      <c r="DG15" s="34"/>
      <c r="DH15" s="34"/>
      <c r="DI15" s="37"/>
    </row>
    <row r="16" spans="1:119" ht="18.75" customHeight="1" x14ac:dyDescent="0.15">
      <c r="A16" s="2"/>
      <c r="B16" s="540"/>
      <c r="C16" s="541"/>
      <c r="D16" s="541"/>
      <c r="E16" s="541"/>
      <c r="F16" s="541"/>
      <c r="G16" s="541"/>
      <c r="H16" s="541"/>
      <c r="I16" s="541"/>
      <c r="J16" s="541"/>
      <c r="K16" s="542"/>
      <c r="L16" s="430" t="s">
        <v>48</v>
      </c>
      <c r="M16" s="443"/>
      <c r="N16" s="443"/>
      <c r="O16" s="443"/>
      <c r="P16" s="443"/>
      <c r="Q16" s="444"/>
      <c r="R16" s="445" t="s">
        <v>230</v>
      </c>
      <c r="S16" s="446"/>
      <c r="T16" s="446"/>
      <c r="U16" s="446"/>
      <c r="V16" s="447"/>
      <c r="W16" s="511"/>
      <c r="X16" s="512"/>
      <c r="Y16" s="512"/>
      <c r="Z16" s="512"/>
      <c r="AA16" s="512"/>
      <c r="AB16" s="502"/>
      <c r="AC16" s="433">
        <v>21.3</v>
      </c>
      <c r="AD16" s="434"/>
      <c r="AE16" s="434"/>
      <c r="AF16" s="434"/>
      <c r="AG16" s="435"/>
      <c r="AH16" s="433">
        <v>20.7</v>
      </c>
      <c r="AI16" s="434"/>
      <c r="AJ16" s="434"/>
      <c r="AK16" s="434"/>
      <c r="AL16" s="436"/>
      <c r="AM16" s="372"/>
      <c r="AN16" s="373"/>
      <c r="AO16" s="373"/>
      <c r="AP16" s="373"/>
      <c r="AQ16" s="373"/>
      <c r="AR16" s="373"/>
      <c r="AS16" s="373"/>
      <c r="AT16" s="374"/>
      <c r="AU16" s="375"/>
      <c r="AV16" s="376"/>
      <c r="AW16" s="376"/>
      <c r="AX16" s="376"/>
      <c r="AY16" s="377" t="s">
        <v>111</v>
      </c>
      <c r="AZ16" s="378"/>
      <c r="BA16" s="378"/>
      <c r="BB16" s="378"/>
      <c r="BC16" s="378"/>
      <c r="BD16" s="378"/>
      <c r="BE16" s="378"/>
      <c r="BF16" s="378"/>
      <c r="BG16" s="378"/>
      <c r="BH16" s="378"/>
      <c r="BI16" s="378"/>
      <c r="BJ16" s="378"/>
      <c r="BK16" s="378"/>
      <c r="BL16" s="378"/>
      <c r="BM16" s="379"/>
      <c r="BN16" s="380">
        <v>12201556</v>
      </c>
      <c r="BO16" s="381"/>
      <c r="BP16" s="381"/>
      <c r="BQ16" s="381"/>
      <c r="BR16" s="381"/>
      <c r="BS16" s="381"/>
      <c r="BT16" s="381"/>
      <c r="BU16" s="382"/>
      <c r="BV16" s="380">
        <v>11811334</v>
      </c>
      <c r="BW16" s="381"/>
      <c r="BX16" s="381"/>
      <c r="BY16" s="381"/>
      <c r="BZ16" s="381"/>
      <c r="CA16" s="381"/>
      <c r="CB16" s="381"/>
      <c r="CC16" s="382"/>
      <c r="CD16" s="24"/>
      <c r="CE16" s="546"/>
      <c r="CF16" s="546"/>
      <c r="CG16" s="546"/>
      <c r="CH16" s="546"/>
      <c r="CI16" s="546"/>
      <c r="CJ16" s="546"/>
      <c r="CK16" s="546"/>
      <c r="CL16" s="546"/>
      <c r="CM16" s="546"/>
      <c r="CN16" s="546"/>
      <c r="CO16" s="546"/>
      <c r="CP16" s="546"/>
      <c r="CQ16" s="546"/>
      <c r="CR16" s="546"/>
      <c r="CS16" s="547"/>
      <c r="CT16" s="386"/>
      <c r="CU16" s="387"/>
      <c r="CV16" s="387"/>
      <c r="CW16" s="387"/>
      <c r="CX16" s="387"/>
      <c r="CY16" s="387"/>
      <c r="CZ16" s="387"/>
      <c r="DA16" s="388"/>
      <c r="DB16" s="386"/>
      <c r="DC16" s="387"/>
      <c r="DD16" s="387"/>
      <c r="DE16" s="387"/>
      <c r="DF16" s="387"/>
      <c r="DG16" s="387"/>
      <c r="DH16" s="387"/>
      <c r="DI16" s="388"/>
    </row>
    <row r="17" spans="1:113" ht="18.75" customHeight="1" x14ac:dyDescent="0.15">
      <c r="A17" s="2"/>
      <c r="B17" s="543"/>
      <c r="C17" s="544"/>
      <c r="D17" s="544"/>
      <c r="E17" s="544"/>
      <c r="F17" s="544"/>
      <c r="G17" s="544"/>
      <c r="H17" s="544"/>
      <c r="I17" s="544"/>
      <c r="J17" s="544"/>
      <c r="K17" s="545"/>
      <c r="L17" s="17"/>
      <c r="M17" s="448" t="s">
        <v>103</v>
      </c>
      <c r="N17" s="449"/>
      <c r="O17" s="449"/>
      <c r="P17" s="449"/>
      <c r="Q17" s="450"/>
      <c r="R17" s="445" t="s">
        <v>232</v>
      </c>
      <c r="S17" s="446"/>
      <c r="T17" s="446"/>
      <c r="U17" s="446"/>
      <c r="V17" s="447"/>
      <c r="W17" s="525" t="s">
        <v>97</v>
      </c>
      <c r="X17" s="526"/>
      <c r="Y17" s="526"/>
      <c r="Z17" s="526"/>
      <c r="AA17" s="526"/>
      <c r="AB17" s="516"/>
      <c r="AC17" s="402">
        <v>21796</v>
      </c>
      <c r="AD17" s="403"/>
      <c r="AE17" s="403"/>
      <c r="AF17" s="403"/>
      <c r="AG17" s="429"/>
      <c r="AH17" s="402">
        <v>21011</v>
      </c>
      <c r="AI17" s="403"/>
      <c r="AJ17" s="403"/>
      <c r="AK17" s="403"/>
      <c r="AL17" s="404"/>
      <c r="AM17" s="372"/>
      <c r="AN17" s="373"/>
      <c r="AO17" s="373"/>
      <c r="AP17" s="373"/>
      <c r="AQ17" s="373"/>
      <c r="AR17" s="373"/>
      <c r="AS17" s="373"/>
      <c r="AT17" s="374"/>
      <c r="AU17" s="375"/>
      <c r="AV17" s="376"/>
      <c r="AW17" s="376"/>
      <c r="AX17" s="376"/>
      <c r="AY17" s="377" t="s">
        <v>235</v>
      </c>
      <c r="AZ17" s="378"/>
      <c r="BA17" s="378"/>
      <c r="BB17" s="378"/>
      <c r="BC17" s="378"/>
      <c r="BD17" s="378"/>
      <c r="BE17" s="378"/>
      <c r="BF17" s="378"/>
      <c r="BG17" s="378"/>
      <c r="BH17" s="378"/>
      <c r="BI17" s="378"/>
      <c r="BJ17" s="378"/>
      <c r="BK17" s="378"/>
      <c r="BL17" s="378"/>
      <c r="BM17" s="379"/>
      <c r="BN17" s="380">
        <v>9314287</v>
      </c>
      <c r="BO17" s="381"/>
      <c r="BP17" s="381"/>
      <c r="BQ17" s="381"/>
      <c r="BR17" s="381"/>
      <c r="BS17" s="381"/>
      <c r="BT17" s="381"/>
      <c r="BU17" s="382"/>
      <c r="BV17" s="380">
        <v>8818716</v>
      </c>
      <c r="BW17" s="381"/>
      <c r="BX17" s="381"/>
      <c r="BY17" s="381"/>
      <c r="BZ17" s="381"/>
      <c r="CA17" s="381"/>
      <c r="CB17" s="381"/>
      <c r="CC17" s="382"/>
      <c r="CD17" s="24"/>
      <c r="CE17" s="546"/>
      <c r="CF17" s="546"/>
      <c r="CG17" s="546"/>
      <c r="CH17" s="546"/>
      <c r="CI17" s="546"/>
      <c r="CJ17" s="546"/>
      <c r="CK17" s="546"/>
      <c r="CL17" s="546"/>
      <c r="CM17" s="546"/>
      <c r="CN17" s="546"/>
      <c r="CO17" s="546"/>
      <c r="CP17" s="546"/>
      <c r="CQ17" s="546"/>
      <c r="CR17" s="546"/>
      <c r="CS17" s="547"/>
      <c r="CT17" s="386"/>
      <c r="CU17" s="387"/>
      <c r="CV17" s="387"/>
      <c r="CW17" s="387"/>
      <c r="CX17" s="387"/>
      <c r="CY17" s="387"/>
      <c r="CZ17" s="387"/>
      <c r="DA17" s="388"/>
      <c r="DB17" s="386"/>
      <c r="DC17" s="387"/>
      <c r="DD17" s="387"/>
      <c r="DE17" s="387"/>
      <c r="DF17" s="387"/>
      <c r="DG17" s="387"/>
      <c r="DH17" s="387"/>
      <c r="DI17" s="388"/>
    </row>
    <row r="18" spans="1:113" ht="18.75" customHeight="1" x14ac:dyDescent="0.15">
      <c r="A18" s="2"/>
      <c r="B18" s="451" t="s">
        <v>236</v>
      </c>
      <c r="C18" s="452"/>
      <c r="D18" s="452"/>
      <c r="E18" s="453"/>
      <c r="F18" s="453"/>
      <c r="G18" s="453"/>
      <c r="H18" s="453"/>
      <c r="I18" s="453"/>
      <c r="J18" s="453"/>
      <c r="K18" s="453"/>
      <c r="L18" s="454">
        <v>86.42</v>
      </c>
      <c r="M18" s="454"/>
      <c r="N18" s="454"/>
      <c r="O18" s="454"/>
      <c r="P18" s="454"/>
      <c r="Q18" s="454"/>
      <c r="R18" s="455"/>
      <c r="S18" s="455"/>
      <c r="T18" s="455"/>
      <c r="U18" s="455"/>
      <c r="V18" s="456"/>
      <c r="W18" s="527"/>
      <c r="X18" s="528"/>
      <c r="Y18" s="528"/>
      <c r="Z18" s="528"/>
      <c r="AA18" s="528"/>
      <c r="AB18" s="519"/>
      <c r="AC18" s="457">
        <v>74.3</v>
      </c>
      <c r="AD18" s="458"/>
      <c r="AE18" s="458"/>
      <c r="AF18" s="458"/>
      <c r="AG18" s="459"/>
      <c r="AH18" s="457">
        <v>74</v>
      </c>
      <c r="AI18" s="458"/>
      <c r="AJ18" s="458"/>
      <c r="AK18" s="458"/>
      <c r="AL18" s="460"/>
      <c r="AM18" s="372"/>
      <c r="AN18" s="373"/>
      <c r="AO18" s="373"/>
      <c r="AP18" s="373"/>
      <c r="AQ18" s="373"/>
      <c r="AR18" s="373"/>
      <c r="AS18" s="373"/>
      <c r="AT18" s="374"/>
      <c r="AU18" s="375"/>
      <c r="AV18" s="376"/>
      <c r="AW18" s="376"/>
      <c r="AX18" s="376"/>
      <c r="AY18" s="377" t="s">
        <v>238</v>
      </c>
      <c r="AZ18" s="378"/>
      <c r="BA18" s="378"/>
      <c r="BB18" s="378"/>
      <c r="BC18" s="378"/>
      <c r="BD18" s="378"/>
      <c r="BE18" s="378"/>
      <c r="BF18" s="378"/>
      <c r="BG18" s="378"/>
      <c r="BH18" s="378"/>
      <c r="BI18" s="378"/>
      <c r="BJ18" s="378"/>
      <c r="BK18" s="378"/>
      <c r="BL18" s="378"/>
      <c r="BM18" s="379"/>
      <c r="BN18" s="380">
        <v>15090283</v>
      </c>
      <c r="BO18" s="381"/>
      <c r="BP18" s="381"/>
      <c r="BQ18" s="381"/>
      <c r="BR18" s="381"/>
      <c r="BS18" s="381"/>
      <c r="BT18" s="381"/>
      <c r="BU18" s="382"/>
      <c r="BV18" s="380">
        <v>15361176</v>
      </c>
      <c r="BW18" s="381"/>
      <c r="BX18" s="381"/>
      <c r="BY18" s="381"/>
      <c r="BZ18" s="381"/>
      <c r="CA18" s="381"/>
      <c r="CB18" s="381"/>
      <c r="CC18" s="382"/>
      <c r="CD18" s="24"/>
      <c r="CE18" s="546"/>
      <c r="CF18" s="546"/>
      <c r="CG18" s="546"/>
      <c r="CH18" s="546"/>
      <c r="CI18" s="546"/>
      <c r="CJ18" s="546"/>
      <c r="CK18" s="546"/>
      <c r="CL18" s="546"/>
      <c r="CM18" s="546"/>
      <c r="CN18" s="546"/>
      <c r="CO18" s="546"/>
      <c r="CP18" s="546"/>
      <c r="CQ18" s="546"/>
      <c r="CR18" s="546"/>
      <c r="CS18" s="547"/>
      <c r="CT18" s="386"/>
      <c r="CU18" s="387"/>
      <c r="CV18" s="387"/>
      <c r="CW18" s="387"/>
      <c r="CX18" s="387"/>
      <c r="CY18" s="387"/>
      <c r="CZ18" s="387"/>
      <c r="DA18" s="388"/>
      <c r="DB18" s="386"/>
      <c r="DC18" s="387"/>
      <c r="DD18" s="387"/>
      <c r="DE18" s="387"/>
      <c r="DF18" s="387"/>
      <c r="DG18" s="387"/>
      <c r="DH18" s="387"/>
      <c r="DI18" s="388"/>
    </row>
    <row r="19" spans="1:113" ht="18.75" customHeight="1" x14ac:dyDescent="0.15">
      <c r="A19" s="2"/>
      <c r="B19" s="451" t="s">
        <v>68</v>
      </c>
      <c r="C19" s="452"/>
      <c r="D19" s="452"/>
      <c r="E19" s="453"/>
      <c r="F19" s="453"/>
      <c r="G19" s="453"/>
      <c r="H19" s="453"/>
      <c r="I19" s="453"/>
      <c r="J19" s="453"/>
      <c r="K19" s="453"/>
      <c r="L19" s="461">
        <v>739</v>
      </c>
      <c r="M19" s="461"/>
      <c r="N19" s="461"/>
      <c r="O19" s="461"/>
      <c r="P19" s="461"/>
      <c r="Q19" s="461"/>
      <c r="R19" s="462"/>
      <c r="S19" s="462"/>
      <c r="T19" s="462"/>
      <c r="U19" s="462"/>
      <c r="V19" s="463"/>
      <c r="W19" s="357"/>
      <c r="X19" s="358"/>
      <c r="Y19" s="358"/>
      <c r="Z19" s="358"/>
      <c r="AA19" s="358"/>
      <c r="AB19" s="358"/>
      <c r="AC19" s="464"/>
      <c r="AD19" s="464"/>
      <c r="AE19" s="464"/>
      <c r="AF19" s="464"/>
      <c r="AG19" s="464"/>
      <c r="AH19" s="464"/>
      <c r="AI19" s="464"/>
      <c r="AJ19" s="464"/>
      <c r="AK19" s="464"/>
      <c r="AL19" s="465"/>
      <c r="AM19" s="372"/>
      <c r="AN19" s="373"/>
      <c r="AO19" s="373"/>
      <c r="AP19" s="373"/>
      <c r="AQ19" s="373"/>
      <c r="AR19" s="373"/>
      <c r="AS19" s="373"/>
      <c r="AT19" s="374"/>
      <c r="AU19" s="375"/>
      <c r="AV19" s="376"/>
      <c r="AW19" s="376"/>
      <c r="AX19" s="376"/>
      <c r="AY19" s="377" t="s">
        <v>240</v>
      </c>
      <c r="AZ19" s="378"/>
      <c r="BA19" s="378"/>
      <c r="BB19" s="378"/>
      <c r="BC19" s="378"/>
      <c r="BD19" s="378"/>
      <c r="BE19" s="378"/>
      <c r="BF19" s="378"/>
      <c r="BG19" s="378"/>
      <c r="BH19" s="378"/>
      <c r="BI19" s="378"/>
      <c r="BJ19" s="378"/>
      <c r="BK19" s="378"/>
      <c r="BL19" s="378"/>
      <c r="BM19" s="379"/>
      <c r="BN19" s="380">
        <v>18790699</v>
      </c>
      <c r="BO19" s="381"/>
      <c r="BP19" s="381"/>
      <c r="BQ19" s="381"/>
      <c r="BR19" s="381"/>
      <c r="BS19" s="381"/>
      <c r="BT19" s="381"/>
      <c r="BU19" s="382"/>
      <c r="BV19" s="380">
        <v>18180786</v>
      </c>
      <c r="BW19" s="381"/>
      <c r="BX19" s="381"/>
      <c r="BY19" s="381"/>
      <c r="BZ19" s="381"/>
      <c r="CA19" s="381"/>
      <c r="CB19" s="381"/>
      <c r="CC19" s="382"/>
      <c r="CD19" s="24"/>
      <c r="CE19" s="546"/>
      <c r="CF19" s="546"/>
      <c r="CG19" s="546"/>
      <c r="CH19" s="546"/>
      <c r="CI19" s="546"/>
      <c r="CJ19" s="546"/>
      <c r="CK19" s="546"/>
      <c r="CL19" s="546"/>
      <c r="CM19" s="546"/>
      <c r="CN19" s="546"/>
      <c r="CO19" s="546"/>
      <c r="CP19" s="546"/>
      <c r="CQ19" s="546"/>
      <c r="CR19" s="546"/>
      <c r="CS19" s="547"/>
      <c r="CT19" s="386"/>
      <c r="CU19" s="387"/>
      <c r="CV19" s="387"/>
      <c r="CW19" s="387"/>
      <c r="CX19" s="387"/>
      <c r="CY19" s="387"/>
      <c r="CZ19" s="387"/>
      <c r="DA19" s="388"/>
      <c r="DB19" s="386"/>
      <c r="DC19" s="387"/>
      <c r="DD19" s="387"/>
      <c r="DE19" s="387"/>
      <c r="DF19" s="387"/>
      <c r="DG19" s="387"/>
      <c r="DH19" s="387"/>
      <c r="DI19" s="388"/>
    </row>
    <row r="20" spans="1:113" ht="18.75" customHeight="1" x14ac:dyDescent="0.15">
      <c r="A20" s="2"/>
      <c r="B20" s="451" t="s">
        <v>244</v>
      </c>
      <c r="C20" s="452"/>
      <c r="D20" s="452"/>
      <c r="E20" s="453"/>
      <c r="F20" s="453"/>
      <c r="G20" s="453"/>
      <c r="H20" s="453"/>
      <c r="I20" s="453"/>
      <c r="J20" s="453"/>
      <c r="K20" s="453"/>
      <c r="L20" s="461">
        <v>25619</v>
      </c>
      <c r="M20" s="461"/>
      <c r="N20" s="461"/>
      <c r="O20" s="461"/>
      <c r="P20" s="461"/>
      <c r="Q20" s="461"/>
      <c r="R20" s="462"/>
      <c r="S20" s="462"/>
      <c r="T20" s="462"/>
      <c r="U20" s="462"/>
      <c r="V20" s="463"/>
      <c r="W20" s="527"/>
      <c r="X20" s="528"/>
      <c r="Y20" s="528"/>
      <c r="Z20" s="528"/>
      <c r="AA20" s="528"/>
      <c r="AB20" s="528"/>
      <c r="AC20" s="466"/>
      <c r="AD20" s="466"/>
      <c r="AE20" s="466"/>
      <c r="AF20" s="466"/>
      <c r="AG20" s="466"/>
      <c r="AH20" s="466"/>
      <c r="AI20" s="466"/>
      <c r="AJ20" s="466"/>
      <c r="AK20" s="466"/>
      <c r="AL20" s="467"/>
      <c r="AM20" s="468"/>
      <c r="AN20" s="406"/>
      <c r="AO20" s="406"/>
      <c r="AP20" s="406"/>
      <c r="AQ20" s="406"/>
      <c r="AR20" s="406"/>
      <c r="AS20" s="406"/>
      <c r="AT20" s="407"/>
      <c r="AU20" s="469"/>
      <c r="AV20" s="470"/>
      <c r="AW20" s="470"/>
      <c r="AX20" s="471"/>
      <c r="AY20" s="377"/>
      <c r="AZ20" s="378"/>
      <c r="BA20" s="378"/>
      <c r="BB20" s="378"/>
      <c r="BC20" s="378"/>
      <c r="BD20" s="378"/>
      <c r="BE20" s="378"/>
      <c r="BF20" s="378"/>
      <c r="BG20" s="378"/>
      <c r="BH20" s="378"/>
      <c r="BI20" s="378"/>
      <c r="BJ20" s="378"/>
      <c r="BK20" s="378"/>
      <c r="BL20" s="378"/>
      <c r="BM20" s="379"/>
      <c r="BN20" s="380"/>
      <c r="BO20" s="381"/>
      <c r="BP20" s="381"/>
      <c r="BQ20" s="381"/>
      <c r="BR20" s="381"/>
      <c r="BS20" s="381"/>
      <c r="BT20" s="381"/>
      <c r="BU20" s="382"/>
      <c r="BV20" s="380"/>
      <c r="BW20" s="381"/>
      <c r="BX20" s="381"/>
      <c r="BY20" s="381"/>
      <c r="BZ20" s="381"/>
      <c r="CA20" s="381"/>
      <c r="CB20" s="381"/>
      <c r="CC20" s="382"/>
      <c r="CD20" s="24"/>
      <c r="CE20" s="546"/>
      <c r="CF20" s="546"/>
      <c r="CG20" s="546"/>
      <c r="CH20" s="546"/>
      <c r="CI20" s="546"/>
      <c r="CJ20" s="546"/>
      <c r="CK20" s="546"/>
      <c r="CL20" s="546"/>
      <c r="CM20" s="546"/>
      <c r="CN20" s="546"/>
      <c r="CO20" s="546"/>
      <c r="CP20" s="546"/>
      <c r="CQ20" s="546"/>
      <c r="CR20" s="546"/>
      <c r="CS20" s="547"/>
      <c r="CT20" s="386"/>
      <c r="CU20" s="387"/>
      <c r="CV20" s="387"/>
      <c r="CW20" s="387"/>
      <c r="CX20" s="387"/>
      <c r="CY20" s="387"/>
      <c r="CZ20" s="387"/>
      <c r="DA20" s="388"/>
      <c r="DB20" s="386"/>
      <c r="DC20" s="387"/>
      <c r="DD20" s="387"/>
      <c r="DE20" s="387"/>
      <c r="DF20" s="387"/>
      <c r="DG20" s="387"/>
      <c r="DH20" s="387"/>
      <c r="DI20" s="388"/>
    </row>
    <row r="21" spans="1:113" ht="18.75" customHeight="1" x14ac:dyDescent="0.15">
      <c r="A21" s="2"/>
      <c r="B21" s="472" t="s">
        <v>246</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77"/>
      <c r="AZ21" s="378"/>
      <c r="BA21" s="378"/>
      <c r="BB21" s="378"/>
      <c r="BC21" s="378"/>
      <c r="BD21" s="378"/>
      <c r="BE21" s="378"/>
      <c r="BF21" s="378"/>
      <c r="BG21" s="378"/>
      <c r="BH21" s="378"/>
      <c r="BI21" s="378"/>
      <c r="BJ21" s="378"/>
      <c r="BK21" s="378"/>
      <c r="BL21" s="378"/>
      <c r="BM21" s="379"/>
      <c r="BN21" s="380"/>
      <c r="BO21" s="381"/>
      <c r="BP21" s="381"/>
      <c r="BQ21" s="381"/>
      <c r="BR21" s="381"/>
      <c r="BS21" s="381"/>
      <c r="BT21" s="381"/>
      <c r="BU21" s="382"/>
      <c r="BV21" s="380"/>
      <c r="BW21" s="381"/>
      <c r="BX21" s="381"/>
      <c r="BY21" s="381"/>
      <c r="BZ21" s="381"/>
      <c r="CA21" s="381"/>
      <c r="CB21" s="381"/>
      <c r="CC21" s="382"/>
      <c r="CD21" s="24"/>
      <c r="CE21" s="546"/>
      <c r="CF21" s="546"/>
      <c r="CG21" s="546"/>
      <c r="CH21" s="546"/>
      <c r="CI21" s="546"/>
      <c r="CJ21" s="546"/>
      <c r="CK21" s="546"/>
      <c r="CL21" s="546"/>
      <c r="CM21" s="546"/>
      <c r="CN21" s="546"/>
      <c r="CO21" s="546"/>
      <c r="CP21" s="546"/>
      <c r="CQ21" s="546"/>
      <c r="CR21" s="546"/>
      <c r="CS21" s="547"/>
      <c r="CT21" s="386"/>
      <c r="CU21" s="387"/>
      <c r="CV21" s="387"/>
      <c r="CW21" s="387"/>
      <c r="CX21" s="387"/>
      <c r="CY21" s="387"/>
      <c r="CZ21" s="387"/>
      <c r="DA21" s="388"/>
      <c r="DB21" s="386"/>
      <c r="DC21" s="387"/>
      <c r="DD21" s="387"/>
      <c r="DE21" s="387"/>
      <c r="DF21" s="387"/>
      <c r="DG21" s="387"/>
      <c r="DH21" s="387"/>
      <c r="DI21" s="388"/>
    </row>
    <row r="22" spans="1:113" ht="18.75" customHeight="1" x14ac:dyDescent="0.15">
      <c r="A22" s="2"/>
      <c r="B22" s="571" t="s">
        <v>247</v>
      </c>
      <c r="C22" s="572"/>
      <c r="D22" s="573"/>
      <c r="E22" s="521" t="s">
        <v>8</v>
      </c>
      <c r="F22" s="526"/>
      <c r="G22" s="526"/>
      <c r="H22" s="526"/>
      <c r="I22" s="526"/>
      <c r="J22" s="526"/>
      <c r="K22" s="516"/>
      <c r="L22" s="521" t="s">
        <v>249</v>
      </c>
      <c r="M22" s="526"/>
      <c r="N22" s="526"/>
      <c r="O22" s="526"/>
      <c r="P22" s="516"/>
      <c r="Q22" s="548" t="s">
        <v>251</v>
      </c>
      <c r="R22" s="549"/>
      <c r="S22" s="549"/>
      <c r="T22" s="549"/>
      <c r="U22" s="549"/>
      <c r="V22" s="550"/>
      <c r="W22" s="580" t="s">
        <v>252</v>
      </c>
      <c r="X22" s="572"/>
      <c r="Y22" s="573"/>
      <c r="Z22" s="521" t="s">
        <v>8</v>
      </c>
      <c r="AA22" s="526"/>
      <c r="AB22" s="526"/>
      <c r="AC22" s="526"/>
      <c r="AD22" s="526"/>
      <c r="AE22" s="526"/>
      <c r="AF22" s="526"/>
      <c r="AG22" s="516"/>
      <c r="AH22" s="554" t="s">
        <v>186</v>
      </c>
      <c r="AI22" s="526"/>
      <c r="AJ22" s="526"/>
      <c r="AK22" s="526"/>
      <c r="AL22" s="516"/>
      <c r="AM22" s="554" t="s">
        <v>253</v>
      </c>
      <c r="AN22" s="555"/>
      <c r="AO22" s="555"/>
      <c r="AP22" s="555"/>
      <c r="AQ22" s="555"/>
      <c r="AR22" s="556"/>
      <c r="AS22" s="548" t="s">
        <v>251</v>
      </c>
      <c r="AT22" s="549"/>
      <c r="AU22" s="549"/>
      <c r="AV22" s="549"/>
      <c r="AW22" s="549"/>
      <c r="AX22" s="560"/>
      <c r="AY22" s="475"/>
      <c r="AZ22" s="476"/>
      <c r="BA22" s="476"/>
      <c r="BB22" s="476"/>
      <c r="BC22" s="476"/>
      <c r="BD22" s="476"/>
      <c r="BE22" s="476"/>
      <c r="BF22" s="476"/>
      <c r="BG22" s="476"/>
      <c r="BH22" s="476"/>
      <c r="BI22" s="476"/>
      <c r="BJ22" s="476"/>
      <c r="BK22" s="476"/>
      <c r="BL22" s="476"/>
      <c r="BM22" s="477"/>
      <c r="BN22" s="478"/>
      <c r="BO22" s="479"/>
      <c r="BP22" s="479"/>
      <c r="BQ22" s="479"/>
      <c r="BR22" s="479"/>
      <c r="BS22" s="479"/>
      <c r="BT22" s="479"/>
      <c r="BU22" s="480"/>
      <c r="BV22" s="478"/>
      <c r="BW22" s="479"/>
      <c r="BX22" s="479"/>
      <c r="BY22" s="479"/>
      <c r="BZ22" s="479"/>
      <c r="CA22" s="479"/>
      <c r="CB22" s="479"/>
      <c r="CC22" s="480"/>
      <c r="CD22" s="24"/>
      <c r="CE22" s="546"/>
      <c r="CF22" s="546"/>
      <c r="CG22" s="546"/>
      <c r="CH22" s="546"/>
      <c r="CI22" s="546"/>
      <c r="CJ22" s="546"/>
      <c r="CK22" s="546"/>
      <c r="CL22" s="546"/>
      <c r="CM22" s="546"/>
      <c r="CN22" s="546"/>
      <c r="CO22" s="546"/>
      <c r="CP22" s="546"/>
      <c r="CQ22" s="546"/>
      <c r="CR22" s="546"/>
      <c r="CS22" s="547"/>
      <c r="CT22" s="386"/>
      <c r="CU22" s="387"/>
      <c r="CV22" s="387"/>
      <c r="CW22" s="387"/>
      <c r="CX22" s="387"/>
      <c r="CY22" s="387"/>
      <c r="CZ22" s="387"/>
      <c r="DA22" s="388"/>
      <c r="DB22" s="386"/>
      <c r="DC22" s="387"/>
      <c r="DD22" s="387"/>
      <c r="DE22" s="387"/>
      <c r="DF22" s="387"/>
      <c r="DG22" s="387"/>
      <c r="DH22" s="387"/>
      <c r="DI22" s="388"/>
    </row>
    <row r="23" spans="1:113" ht="18.75" customHeight="1" x14ac:dyDescent="0.15">
      <c r="A23" s="2"/>
      <c r="B23" s="574"/>
      <c r="C23" s="575"/>
      <c r="D23" s="576"/>
      <c r="E23" s="508"/>
      <c r="F23" s="512"/>
      <c r="G23" s="512"/>
      <c r="H23" s="512"/>
      <c r="I23" s="512"/>
      <c r="J23" s="512"/>
      <c r="K23" s="502"/>
      <c r="L23" s="508"/>
      <c r="M23" s="512"/>
      <c r="N23" s="512"/>
      <c r="O23" s="512"/>
      <c r="P23" s="502"/>
      <c r="Q23" s="551"/>
      <c r="R23" s="552"/>
      <c r="S23" s="552"/>
      <c r="T23" s="552"/>
      <c r="U23" s="552"/>
      <c r="V23" s="553"/>
      <c r="W23" s="581"/>
      <c r="X23" s="575"/>
      <c r="Y23" s="576"/>
      <c r="Z23" s="508"/>
      <c r="AA23" s="512"/>
      <c r="AB23" s="512"/>
      <c r="AC23" s="512"/>
      <c r="AD23" s="512"/>
      <c r="AE23" s="512"/>
      <c r="AF23" s="512"/>
      <c r="AG23" s="502"/>
      <c r="AH23" s="508"/>
      <c r="AI23" s="512"/>
      <c r="AJ23" s="512"/>
      <c r="AK23" s="512"/>
      <c r="AL23" s="502"/>
      <c r="AM23" s="557"/>
      <c r="AN23" s="558"/>
      <c r="AO23" s="558"/>
      <c r="AP23" s="558"/>
      <c r="AQ23" s="558"/>
      <c r="AR23" s="559"/>
      <c r="AS23" s="551"/>
      <c r="AT23" s="552"/>
      <c r="AU23" s="552"/>
      <c r="AV23" s="552"/>
      <c r="AW23" s="552"/>
      <c r="AX23" s="561"/>
      <c r="AY23" s="360" t="s">
        <v>255</v>
      </c>
      <c r="AZ23" s="361"/>
      <c r="BA23" s="361"/>
      <c r="BB23" s="361"/>
      <c r="BC23" s="361"/>
      <c r="BD23" s="361"/>
      <c r="BE23" s="361"/>
      <c r="BF23" s="361"/>
      <c r="BG23" s="361"/>
      <c r="BH23" s="361"/>
      <c r="BI23" s="361"/>
      <c r="BJ23" s="361"/>
      <c r="BK23" s="361"/>
      <c r="BL23" s="361"/>
      <c r="BM23" s="362"/>
      <c r="BN23" s="380">
        <v>23867021</v>
      </c>
      <c r="BO23" s="381"/>
      <c r="BP23" s="381"/>
      <c r="BQ23" s="381"/>
      <c r="BR23" s="381"/>
      <c r="BS23" s="381"/>
      <c r="BT23" s="381"/>
      <c r="BU23" s="382"/>
      <c r="BV23" s="380">
        <v>24189947</v>
      </c>
      <c r="BW23" s="381"/>
      <c r="BX23" s="381"/>
      <c r="BY23" s="381"/>
      <c r="BZ23" s="381"/>
      <c r="CA23" s="381"/>
      <c r="CB23" s="381"/>
      <c r="CC23" s="382"/>
      <c r="CD23" s="24"/>
      <c r="CE23" s="546"/>
      <c r="CF23" s="546"/>
      <c r="CG23" s="546"/>
      <c r="CH23" s="546"/>
      <c r="CI23" s="546"/>
      <c r="CJ23" s="546"/>
      <c r="CK23" s="546"/>
      <c r="CL23" s="546"/>
      <c r="CM23" s="546"/>
      <c r="CN23" s="546"/>
      <c r="CO23" s="546"/>
      <c r="CP23" s="546"/>
      <c r="CQ23" s="546"/>
      <c r="CR23" s="546"/>
      <c r="CS23" s="547"/>
      <c r="CT23" s="386"/>
      <c r="CU23" s="387"/>
      <c r="CV23" s="387"/>
      <c r="CW23" s="387"/>
      <c r="CX23" s="387"/>
      <c r="CY23" s="387"/>
      <c r="CZ23" s="387"/>
      <c r="DA23" s="388"/>
      <c r="DB23" s="386"/>
      <c r="DC23" s="387"/>
      <c r="DD23" s="387"/>
      <c r="DE23" s="387"/>
      <c r="DF23" s="387"/>
      <c r="DG23" s="387"/>
      <c r="DH23" s="387"/>
      <c r="DI23" s="388"/>
    </row>
    <row r="24" spans="1:113" ht="18.75" customHeight="1" x14ac:dyDescent="0.15">
      <c r="A24" s="2"/>
      <c r="B24" s="574"/>
      <c r="C24" s="575"/>
      <c r="D24" s="576"/>
      <c r="E24" s="401" t="s">
        <v>258</v>
      </c>
      <c r="F24" s="373"/>
      <c r="G24" s="373"/>
      <c r="H24" s="373"/>
      <c r="I24" s="373"/>
      <c r="J24" s="373"/>
      <c r="K24" s="374"/>
      <c r="L24" s="402">
        <v>1</v>
      </c>
      <c r="M24" s="403"/>
      <c r="N24" s="403"/>
      <c r="O24" s="403"/>
      <c r="P24" s="429"/>
      <c r="Q24" s="402">
        <v>8620</v>
      </c>
      <c r="R24" s="403"/>
      <c r="S24" s="403"/>
      <c r="T24" s="403"/>
      <c r="U24" s="403"/>
      <c r="V24" s="429"/>
      <c r="W24" s="581"/>
      <c r="X24" s="575"/>
      <c r="Y24" s="576"/>
      <c r="Z24" s="401" t="s">
        <v>259</v>
      </c>
      <c r="AA24" s="373"/>
      <c r="AB24" s="373"/>
      <c r="AC24" s="373"/>
      <c r="AD24" s="373"/>
      <c r="AE24" s="373"/>
      <c r="AF24" s="373"/>
      <c r="AG24" s="374"/>
      <c r="AH24" s="402">
        <v>440</v>
      </c>
      <c r="AI24" s="403"/>
      <c r="AJ24" s="403"/>
      <c r="AK24" s="403"/>
      <c r="AL24" s="429"/>
      <c r="AM24" s="402">
        <v>1334960</v>
      </c>
      <c r="AN24" s="403"/>
      <c r="AO24" s="403"/>
      <c r="AP24" s="403"/>
      <c r="AQ24" s="403"/>
      <c r="AR24" s="429"/>
      <c r="AS24" s="402">
        <v>3034</v>
      </c>
      <c r="AT24" s="403"/>
      <c r="AU24" s="403"/>
      <c r="AV24" s="403"/>
      <c r="AW24" s="403"/>
      <c r="AX24" s="404"/>
      <c r="AY24" s="475" t="s">
        <v>260</v>
      </c>
      <c r="AZ24" s="476"/>
      <c r="BA24" s="476"/>
      <c r="BB24" s="476"/>
      <c r="BC24" s="476"/>
      <c r="BD24" s="476"/>
      <c r="BE24" s="476"/>
      <c r="BF24" s="476"/>
      <c r="BG24" s="476"/>
      <c r="BH24" s="476"/>
      <c r="BI24" s="476"/>
      <c r="BJ24" s="476"/>
      <c r="BK24" s="476"/>
      <c r="BL24" s="476"/>
      <c r="BM24" s="477"/>
      <c r="BN24" s="380">
        <v>18381340</v>
      </c>
      <c r="BO24" s="381"/>
      <c r="BP24" s="381"/>
      <c r="BQ24" s="381"/>
      <c r="BR24" s="381"/>
      <c r="BS24" s="381"/>
      <c r="BT24" s="381"/>
      <c r="BU24" s="382"/>
      <c r="BV24" s="380">
        <v>18936791</v>
      </c>
      <c r="BW24" s="381"/>
      <c r="BX24" s="381"/>
      <c r="BY24" s="381"/>
      <c r="BZ24" s="381"/>
      <c r="CA24" s="381"/>
      <c r="CB24" s="381"/>
      <c r="CC24" s="382"/>
      <c r="CD24" s="24"/>
      <c r="CE24" s="546"/>
      <c r="CF24" s="546"/>
      <c r="CG24" s="546"/>
      <c r="CH24" s="546"/>
      <c r="CI24" s="546"/>
      <c r="CJ24" s="546"/>
      <c r="CK24" s="546"/>
      <c r="CL24" s="546"/>
      <c r="CM24" s="546"/>
      <c r="CN24" s="546"/>
      <c r="CO24" s="546"/>
      <c r="CP24" s="546"/>
      <c r="CQ24" s="546"/>
      <c r="CR24" s="546"/>
      <c r="CS24" s="547"/>
      <c r="CT24" s="386"/>
      <c r="CU24" s="387"/>
      <c r="CV24" s="387"/>
      <c r="CW24" s="387"/>
      <c r="CX24" s="387"/>
      <c r="CY24" s="387"/>
      <c r="CZ24" s="387"/>
      <c r="DA24" s="388"/>
      <c r="DB24" s="386"/>
      <c r="DC24" s="387"/>
      <c r="DD24" s="387"/>
      <c r="DE24" s="387"/>
      <c r="DF24" s="387"/>
      <c r="DG24" s="387"/>
      <c r="DH24" s="387"/>
      <c r="DI24" s="388"/>
    </row>
    <row r="25" spans="1:113" ht="18.75" customHeight="1" x14ac:dyDescent="0.15">
      <c r="A25" s="2"/>
      <c r="B25" s="574"/>
      <c r="C25" s="575"/>
      <c r="D25" s="576"/>
      <c r="E25" s="401" t="s">
        <v>262</v>
      </c>
      <c r="F25" s="373"/>
      <c r="G25" s="373"/>
      <c r="H25" s="373"/>
      <c r="I25" s="373"/>
      <c r="J25" s="373"/>
      <c r="K25" s="374"/>
      <c r="L25" s="402">
        <v>1</v>
      </c>
      <c r="M25" s="403"/>
      <c r="N25" s="403"/>
      <c r="O25" s="403"/>
      <c r="P25" s="429"/>
      <c r="Q25" s="402">
        <v>7350</v>
      </c>
      <c r="R25" s="403"/>
      <c r="S25" s="403"/>
      <c r="T25" s="403"/>
      <c r="U25" s="403"/>
      <c r="V25" s="429"/>
      <c r="W25" s="581"/>
      <c r="X25" s="575"/>
      <c r="Y25" s="576"/>
      <c r="Z25" s="401" t="s">
        <v>263</v>
      </c>
      <c r="AA25" s="373"/>
      <c r="AB25" s="373"/>
      <c r="AC25" s="373"/>
      <c r="AD25" s="373"/>
      <c r="AE25" s="373"/>
      <c r="AF25" s="373"/>
      <c r="AG25" s="374"/>
      <c r="AH25" s="402" t="s">
        <v>202</v>
      </c>
      <c r="AI25" s="403"/>
      <c r="AJ25" s="403"/>
      <c r="AK25" s="403"/>
      <c r="AL25" s="429"/>
      <c r="AM25" s="402" t="s">
        <v>202</v>
      </c>
      <c r="AN25" s="403"/>
      <c r="AO25" s="403"/>
      <c r="AP25" s="403"/>
      <c r="AQ25" s="403"/>
      <c r="AR25" s="429"/>
      <c r="AS25" s="402" t="s">
        <v>202</v>
      </c>
      <c r="AT25" s="403"/>
      <c r="AU25" s="403"/>
      <c r="AV25" s="403"/>
      <c r="AW25" s="403"/>
      <c r="AX25" s="404"/>
      <c r="AY25" s="360" t="s">
        <v>37</v>
      </c>
      <c r="AZ25" s="361"/>
      <c r="BA25" s="361"/>
      <c r="BB25" s="361"/>
      <c r="BC25" s="361"/>
      <c r="BD25" s="361"/>
      <c r="BE25" s="361"/>
      <c r="BF25" s="361"/>
      <c r="BG25" s="361"/>
      <c r="BH25" s="361"/>
      <c r="BI25" s="361"/>
      <c r="BJ25" s="361"/>
      <c r="BK25" s="361"/>
      <c r="BL25" s="361"/>
      <c r="BM25" s="362"/>
      <c r="BN25" s="363">
        <v>8540163</v>
      </c>
      <c r="BO25" s="364"/>
      <c r="BP25" s="364"/>
      <c r="BQ25" s="364"/>
      <c r="BR25" s="364"/>
      <c r="BS25" s="364"/>
      <c r="BT25" s="364"/>
      <c r="BU25" s="365"/>
      <c r="BV25" s="363">
        <v>3998969</v>
      </c>
      <c r="BW25" s="364"/>
      <c r="BX25" s="364"/>
      <c r="BY25" s="364"/>
      <c r="BZ25" s="364"/>
      <c r="CA25" s="364"/>
      <c r="CB25" s="364"/>
      <c r="CC25" s="365"/>
      <c r="CD25" s="24"/>
      <c r="CE25" s="546"/>
      <c r="CF25" s="546"/>
      <c r="CG25" s="546"/>
      <c r="CH25" s="546"/>
      <c r="CI25" s="546"/>
      <c r="CJ25" s="546"/>
      <c r="CK25" s="546"/>
      <c r="CL25" s="546"/>
      <c r="CM25" s="546"/>
      <c r="CN25" s="546"/>
      <c r="CO25" s="546"/>
      <c r="CP25" s="546"/>
      <c r="CQ25" s="546"/>
      <c r="CR25" s="546"/>
      <c r="CS25" s="547"/>
      <c r="CT25" s="386"/>
      <c r="CU25" s="387"/>
      <c r="CV25" s="387"/>
      <c r="CW25" s="387"/>
      <c r="CX25" s="387"/>
      <c r="CY25" s="387"/>
      <c r="CZ25" s="387"/>
      <c r="DA25" s="388"/>
      <c r="DB25" s="386"/>
      <c r="DC25" s="387"/>
      <c r="DD25" s="387"/>
      <c r="DE25" s="387"/>
      <c r="DF25" s="387"/>
      <c r="DG25" s="387"/>
      <c r="DH25" s="387"/>
      <c r="DI25" s="388"/>
    </row>
    <row r="26" spans="1:113" ht="18.75" customHeight="1" x14ac:dyDescent="0.15">
      <c r="A26" s="2"/>
      <c r="B26" s="574"/>
      <c r="C26" s="575"/>
      <c r="D26" s="576"/>
      <c r="E26" s="401" t="s">
        <v>264</v>
      </c>
      <c r="F26" s="373"/>
      <c r="G26" s="373"/>
      <c r="H26" s="373"/>
      <c r="I26" s="373"/>
      <c r="J26" s="373"/>
      <c r="K26" s="374"/>
      <c r="L26" s="402">
        <v>1</v>
      </c>
      <c r="M26" s="403"/>
      <c r="N26" s="403"/>
      <c r="O26" s="403"/>
      <c r="P26" s="429"/>
      <c r="Q26" s="402">
        <v>6300</v>
      </c>
      <c r="R26" s="403"/>
      <c r="S26" s="403"/>
      <c r="T26" s="403"/>
      <c r="U26" s="403"/>
      <c r="V26" s="429"/>
      <c r="W26" s="581"/>
      <c r="X26" s="575"/>
      <c r="Y26" s="576"/>
      <c r="Z26" s="401" t="s">
        <v>265</v>
      </c>
      <c r="AA26" s="481"/>
      <c r="AB26" s="481"/>
      <c r="AC26" s="481"/>
      <c r="AD26" s="481"/>
      <c r="AE26" s="481"/>
      <c r="AF26" s="481"/>
      <c r="AG26" s="482"/>
      <c r="AH26" s="402">
        <v>30</v>
      </c>
      <c r="AI26" s="403"/>
      <c r="AJ26" s="403"/>
      <c r="AK26" s="403"/>
      <c r="AL26" s="429"/>
      <c r="AM26" s="402">
        <v>105180</v>
      </c>
      <c r="AN26" s="403"/>
      <c r="AO26" s="403"/>
      <c r="AP26" s="403"/>
      <c r="AQ26" s="403"/>
      <c r="AR26" s="429"/>
      <c r="AS26" s="402">
        <v>3506</v>
      </c>
      <c r="AT26" s="403"/>
      <c r="AU26" s="403"/>
      <c r="AV26" s="403"/>
      <c r="AW26" s="403"/>
      <c r="AX26" s="404"/>
      <c r="AY26" s="383" t="s">
        <v>266</v>
      </c>
      <c r="AZ26" s="384"/>
      <c r="BA26" s="384"/>
      <c r="BB26" s="384"/>
      <c r="BC26" s="384"/>
      <c r="BD26" s="384"/>
      <c r="BE26" s="384"/>
      <c r="BF26" s="384"/>
      <c r="BG26" s="384"/>
      <c r="BH26" s="384"/>
      <c r="BI26" s="384"/>
      <c r="BJ26" s="384"/>
      <c r="BK26" s="384"/>
      <c r="BL26" s="384"/>
      <c r="BM26" s="385"/>
      <c r="BN26" s="380" t="s">
        <v>202</v>
      </c>
      <c r="BO26" s="381"/>
      <c r="BP26" s="381"/>
      <c r="BQ26" s="381"/>
      <c r="BR26" s="381"/>
      <c r="BS26" s="381"/>
      <c r="BT26" s="381"/>
      <c r="BU26" s="382"/>
      <c r="BV26" s="380" t="s">
        <v>202</v>
      </c>
      <c r="BW26" s="381"/>
      <c r="BX26" s="381"/>
      <c r="BY26" s="381"/>
      <c r="BZ26" s="381"/>
      <c r="CA26" s="381"/>
      <c r="CB26" s="381"/>
      <c r="CC26" s="382"/>
      <c r="CD26" s="24"/>
      <c r="CE26" s="546"/>
      <c r="CF26" s="546"/>
      <c r="CG26" s="546"/>
      <c r="CH26" s="546"/>
      <c r="CI26" s="546"/>
      <c r="CJ26" s="546"/>
      <c r="CK26" s="546"/>
      <c r="CL26" s="546"/>
      <c r="CM26" s="546"/>
      <c r="CN26" s="546"/>
      <c r="CO26" s="546"/>
      <c r="CP26" s="546"/>
      <c r="CQ26" s="546"/>
      <c r="CR26" s="546"/>
      <c r="CS26" s="547"/>
      <c r="CT26" s="386"/>
      <c r="CU26" s="387"/>
      <c r="CV26" s="387"/>
      <c r="CW26" s="387"/>
      <c r="CX26" s="387"/>
      <c r="CY26" s="387"/>
      <c r="CZ26" s="387"/>
      <c r="DA26" s="388"/>
      <c r="DB26" s="386"/>
      <c r="DC26" s="387"/>
      <c r="DD26" s="387"/>
      <c r="DE26" s="387"/>
      <c r="DF26" s="387"/>
      <c r="DG26" s="387"/>
      <c r="DH26" s="387"/>
      <c r="DI26" s="388"/>
    </row>
    <row r="27" spans="1:113" ht="18.75" customHeight="1" x14ac:dyDescent="0.15">
      <c r="A27" s="2"/>
      <c r="B27" s="574"/>
      <c r="C27" s="575"/>
      <c r="D27" s="576"/>
      <c r="E27" s="401" t="s">
        <v>267</v>
      </c>
      <c r="F27" s="373"/>
      <c r="G27" s="373"/>
      <c r="H27" s="373"/>
      <c r="I27" s="373"/>
      <c r="J27" s="373"/>
      <c r="K27" s="374"/>
      <c r="L27" s="402">
        <v>1</v>
      </c>
      <c r="M27" s="403"/>
      <c r="N27" s="403"/>
      <c r="O27" s="403"/>
      <c r="P27" s="429"/>
      <c r="Q27" s="402">
        <v>6450</v>
      </c>
      <c r="R27" s="403"/>
      <c r="S27" s="403"/>
      <c r="T27" s="403"/>
      <c r="U27" s="403"/>
      <c r="V27" s="429"/>
      <c r="W27" s="581"/>
      <c r="X27" s="575"/>
      <c r="Y27" s="576"/>
      <c r="Z27" s="401" t="s">
        <v>269</v>
      </c>
      <c r="AA27" s="373"/>
      <c r="AB27" s="373"/>
      <c r="AC27" s="373"/>
      <c r="AD27" s="373"/>
      <c r="AE27" s="373"/>
      <c r="AF27" s="373"/>
      <c r="AG27" s="374"/>
      <c r="AH27" s="402">
        <v>47</v>
      </c>
      <c r="AI27" s="403"/>
      <c r="AJ27" s="403"/>
      <c r="AK27" s="403"/>
      <c r="AL27" s="429"/>
      <c r="AM27" s="402">
        <v>155678</v>
      </c>
      <c r="AN27" s="403"/>
      <c r="AO27" s="403"/>
      <c r="AP27" s="403"/>
      <c r="AQ27" s="403"/>
      <c r="AR27" s="429"/>
      <c r="AS27" s="402">
        <v>3312</v>
      </c>
      <c r="AT27" s="403"/>
      <c r="AU27" s="403"/>
      <c r="AV27" s="403"/>
      <c r="AW27" s="403"/>
      <c r="AX27" s="404"/>
      <c r="AY27" s="437" t="s">
        <v>271</v>
      </c>
      <c r="AZ27" s="438"/>
      <c r="BA27" s="438"/>
      <c r="BB27" s="438"/>
      <c r="BC27" s="438"/>
      <c r="BD27" s="438"/>
      <c r="BE27" s="438"/>
      <c r="BF27" s="438"/>
      <c r="BG27" s="438"/>
      <c r="BH27" s="438"/>
      <c r="BI27" s="438"/>
      <c r="BJ27" s="438"/>
      <c r="BK27" s="438"/>
      <c r="BL27" s="438"/>
      <c r="BM27" s="439"/>
      <c r="BN27" s="478" t="s">
        <v>202</v>
      </c>
      <c r="BO27" s="479"/>
      <c r="BP27" s="479"/>
      <c r="BQ27" s="479"/>
      <c r="BR27" s="479"/>
      <c r="BS27" s="479"/>
      <c r="BT27" s="479"/>
      <c r="BU27" s="480"/>
      <c r="BV27" s="478" t="s">
        <v>202</v>
      </c>
      <c r="BW27" s="479"/>
      <c r="BX27" s="479"/>
      <c r="BY27" s="479"/>
      <c r="BZ27" s="479"/>
      <c r="CA27" s="479"/>
      <c r="CB27" s="479"/>
      <c r="CC27" s="480"/>
      <c r="CD27" s="19"/>
      <c r="CE27" s="546"/>
      <c r="CF27" s="546"/>
      <c r="CG27" s="546"/>
      <c r="CH27" s="546"/>
      <c r="CI27" s="546"/>
      <c r="CJ27" s="546"/>
      <c r="CK27" s="546"/>
      <c r="CL27" s="546"/>
      <c r="CM27" s="546"/>
      <c r="CN27" s="546"/>
      <c r="CO27" s="546"/>
      <c r="CP27" s="546"/>
      <c r="CQ27" s="546"/>
      <c r="CR27" s="546"/>
      <c r="CS27" s="547"/>
      <c r="CT27" s="386"/>
      <c r="CU27" s="387"/>
      <c r="CV27" s="387"/>
      <c r="CW27" s="387"/>
      <c r="CX27" s="387"/>
      <c r="CY27" s="387"/>
      <c r="CZ27" s="387"/>
      <c r="DA27" s="388"/>
      <c r="DB27" s="386"/>
      <c r="DC27" s="387"/>
      <c r="DD27" s="387"/>
      <c r="DE27" s="387"/>
      <c r="DF27" s="387"/>
      <c r="DG27" s="387"/>
      <c r="DH27" s="387"/>
      <c r="DI27" s="388"/>
    </row>
    <row r="28" spans="1:113" ht="18.75" customHeight="1" x14ac:dyDescent="0.15">
      <c r="A28" s="2"/>
      <c r="B28" s="574"/>
      <c r="C28" s="575"/>
      <c r="D28" s="576"/>
      <c r="E28" s="401" t="s">
        <v>272</v>
      </c>
      <c r="F28" s="373"/>
      <c r="G28" s="373"/>
      <c r="H28" s="373"/>
      <c r="I28" s="373"/>
      <c r="J28" s="373"/>
      <c r="K28" s="374"/>
      <c r="L28" s="402">
        <v>1</v>
      </c>
      <c r="M28" s="403"/>
      <c r="N28" s="403"/>
      <c r="O28" s="403"/>
      <c r="P28" s="429"/>
      <c r="Q28" s="402">
        <v>5580</v>
      </c>
      <c r="R28" s="403"/>
      <c r="S28" s="403"/>
      <c r="T28" s="403"/>
      <c r="U28" s="403"/>
      <c r="V28" s="429"/>
      <c r="W28" s="581"/>
      <c r="X28" s="575"/>
      <c r="Y28" s="576"/>
      <c r="Z28" s="401" t="s">
        <v>38</v>
      </c>
      <c r="AA28" s="373"/>
      <c r="AB28" s="373"/>
      <c r="AC28" s="373"/>
      <c r="AD28" s="373"/>
      <c r="AE28" s="373"/>
      <c r="AF28" s="373"/>
      <c r="AG28" s="374"/>
      <c r="AH28" s="402" t="s">
        <v>202</v>
      </c>
      <c r="AI28" s="403"/>
      <c r="AJ28" s="403"/>
      <c r="AK28" s="403"/>
      <c r="AL28" s="429"/>
      <c r="AM28" s="402" t="s">
        <v>202</v>
      </c>
      <c r="AN28" s="403"/>
      <c r="AO28" s="403"/>
      <c r="AP28" s="403"/>
      <c r="AQ28" s="403"/>
      <c r="AR28" s="429"/>
      <c r="AS28" s="402" t="s">
        <v>202</v>
      </c>
      <c r="AT28" s="403"/>
      <c r="AU28" s="403"/>
      <c r="AV28" s="403"/>
      <c r="AW28" s="403"/>
      <c r="AX28" s="404"/>
      <c r="AY28" s="562" t="s">
        <v>275</v>
      </c>
      <c r="AZ28" s="563"/>
      <c r="BA28" s="563"/>
      <c r="BB28" s="564"/>
      <c r="BC28" s="360" t="s">
        <v>102</v>
      </c>
      <c r="BD28" s="361"/>
      <c r="BE28" s="361"/>
      <c r="BF28" s="361"/>
      <c r="BG28" s="361"/>
      <c r="BH28" s="361"/>
      <c r="BI28" s="361"/>
      <c r="BJ28" s="361"/>
      <c r="BK28" s="361"/>
      <c r="BL28" s="361"/>
      <c r="BM28" s="362"/>
      <c r="BN28" s="363">
        <v>1050284</v>
      </c>
      <c r="BO28" s="364"/>
      <c r="BP28" s="364"/>
      <c r="BQ28" s="364"/>
      <c r="BR28" s="364"/>
      <c r="BS28" s="364"/>
      <c r="BT28" s="364"/>
      <c r="BU28" s="365"/>
      <c r="BV28" s="363">
        <v>1017290</v>
      </c>
      <c r="BW28" s="364"/>
      <c r="BX28" s="364"/>
      <c r="BY28" s="364"/>
      <c r="BZ28" s="364"/>
      <c r="CA28" s="364"/>
      <c r="CB28" s="364"/>
      <c r="CC28" s="365"/>
      <c r="CD28" s="24"/>
      <c r="CE28" s="546"/>
      <c r="CF28" s="546"/>
      <c r="CG28" s="546"/>
      <c r="CH28" s="546"/>
      <c r="CI28" s="546"/>
      <c r="CJ28" s="546"/>
      <c r="CK28" s="546"/>
      <c r="CL28" s="546"/>
      <c r="CM28" s="546"/>
      <c r="CN28" s="546"/>
      <c r="CO28" s="546"/>
      <c r="CP28" s="546"/>
      <c r="CQ28" s="546"/>
      <c r="CR28" s="546"/>
      <c r="CS28" s="547"/>
      <c r="CT28" s="386"/>
      <c r="CU28" s="387"/>
      <c r="CV28" s="387"/>
      <c r="CW28" s="387"/>
      <c r="CX28" s="387"/>
      <c r="CY28" s="387"/>
      <c r="CZ28" s="387"/>
      <c r="DA28" s="388"/>
      <c r="DB28" s="386"/>
      <c r="DC28" s="387"/>
      <c r="DD28" s="387"/>
      <c r="DE28" s="387"/>
      <c r="DF28" s="387"/>
      <c r="DG28" s="387"/>
      <c r="DH28" s="387"/>
      <c r="DI28" s="388"/>
    </row>
    <row r="29" spans="1:113" ht="18.75" customHeight="1" x14ac:dyDescent="0.15">
      <c r="A29" s="2"/>
      <c r="B29" s="574"/>
      <c r="C29" s="575"/>
      <c r="D29" s="576"/>
      <c r="E29" s="401" t="s">
        <v>276</v>
      </c>
      <c r="F29" s="373"/>
      <c r="G29" s="373"/>
      <c r="H29" s="373"/>
      <c r="I29" s="373"/>
      <c r="J29" s="373"/>
      <c r="K29" s="374"/>
      <c r="L29" s="402">
        <v>14</v>
      </c>
      <c r="M29" s="403"/>
      <c r="N29" s="403"/>
      <c r="O29" s="403"/>
      <c r="P29" s="429"/>
      <c r="Q29" s="402">
        <v>5200</v>
      </c>
      <c r="R29" s="403"/>
      <c r="S29" s="403"/>
      <c r="T29" s="403"/>
      <c r="U29" s="403"/>
      <c r="V29" s="429"/>
      <c r="W29" s="582"/>
      <c r="X29" s="583"/>
      <c r="Y29" s="584"/>
      <c r="Z29" s="401" t="s">
        <v>278</v>
      </c>
      <c r="AA29" s="373"/>
      <c r="AB29" s="373"/>
      <c r="AC29" s="373"/>
      <c r="AD29" s="373"/>
      <c r="AE29" s="373"/>
      <c r="AF29" s="373"/>
      <c r="AG29" s="374"/>
      <c r="AH29" s="402">
        <v>487</v>
      </c>
      <c r="AI29" s="403"/>
      <c r="AJ29" s="403"/>
      <c r="AK29" s="403"/>
      <c r="AL29" s="429"/>
      <c r="AM29" s="402">
        <v>1490638</v>
      </c>
      <c r="AN29" s="403"/>
      <c r="AO29" s="403"/>
      <c r="AP29" s="403"/>
      <c r="AQ29" s="403"/>
      <c r="AR29" s="429"/>
      <c r="AS29" s="402">
        <v>3061</v>
      </c>
      <c r="AT29" s="403"/>
      <c r="AU29" s="403"/>
      <c r="AV29" s="403"/>
      <c r="AW29" s="403"/>
      <c r="AX29" s="404"/>
      <c r="AY29" s="565"/>
      <c r="AZ29" s="566"/>
      <c r="BA29" s="566"/>
      <c r="BB29" s="567"/>
      <c r="BC29" s="377" t="s">
        <v>279</v>
      </c>
      <c r="BD29" s="378"/>
      <c r="BE29" s="378"/>
      <c r="BF29" s="378"/>
      <c r="BG29" s="378"/>
      <c r="BH29" s="378"/>
      <c r="BI29" s="378"/>
      <c r="BJ29" s="378"/>
      <c r="BK29" s="378"/>
      <c r="BL29" s="378"/>
      <c r="BM29" s="379"/>
      <c r="BN29" s="380">
        <v>576655</v>
      </c>
      <c r="BO29" s="381"/>
      <c r="BP29" s="381"/>
      <c r="BQ29" s="381"/>
      <c r="BR29" s="381"/>
      <c r="BS29" s="381"/>
      <c r="BT29" s="381"/>
      <c r="BU29" s="382"/>
      <c r="BV29" s="380">
        <v>411307</v>
      </c>
      <c r="BW29" s="381"/>
      <c r="BX29" s="381"/>
      <c r="BY29" s="381"/>
      <c r="BZ29" s="381"/>
      <c r="CA29" s="381"/>
      <c r="CB29" s="381"/>
      <c r="CC29" s="382"/>
      <c r="CD29" s="19"/>
      <c r="CE29" s="546"/>
      <c r="CF29" s="546"/>
      <c r="CG29" s="546"/>
      <c r="CH29" s="546"/>
      <c r="CI29" s="546"/>
      <c r="CJ29" s="546"/>
      <c r="CK29" s="546"/>
      <c r="CL29" s="546"/>
      <c r="CM29" s="546"/>
      <c r="CN29" s="546"/>
      <c r="CO29" s="546"/>
      <c r="CP29" s="546"/>
      <c r="CQ29" s="546"/>
      <c r="CR29" s="546"/>
      <c r="CS29" s="547"/>
      <c r="CT29" s="386"/>
      <c r="CU29" s="387"/>
      <c r="CV29" s="387"/>
      <c r="CW29" s="387"/>
      <c r="CX29" s="387"/>
      <c r="CY29" s="387"/>
      <c r="CZ29" s="387"/>
      <c r="DA29" s="388"/>
      <c r="DB29" s="386"/>
      <c r="DC29" s="387"/>
      <c r="DD29" s="387"/>
      <c r="DE29" s="387"/>
      <c r="DF29" s="387"/>
      <c r="DG29" s="387"/>
      <c r="DH29" s="387"/>
      <c r="DI29" s="388"/>
    </row>
    <row r="30" spans="1:113" ht="18.75" customHeight="1" x14ac:dyDescent="0.15">
      <c r="A30" s="2"/>
      <c r="B30" s="577"/>
      <c r="C30" s="578"/>
      <c r="D30" s="579"/>
      <c r="E30" s="405"/>
      <c r="F30" s="406"/>
      <c r="G30" s="406"/>
      <c r="H30" s="406"/>
      <c r="I30" s="406"/>
      <c r="J30" s="406"/>
      <c r="K30" s="407"/>
      <c r="L30" s="483"/>
      <c r="M30" s="484"/>
      <c r="N30" s="484"/>
      <c r="O30" s="484"/>
      <c r="P30" s="485"/>
      <c r="Q30" s="483"/>
      <c r="R30" s="484"/>
      <c r="S30" s="484"/>
      <c r="T30" s="484"/>
      <c r="U30" s="484"/>
      <c r="V30" s="485"/>
      <c r="W30" s="486" t="s">
        <v>281</v>
      </c>
      <c r="X30" s="487"/>
      <c r="Y30" s="487"/>
      <c r="Z30" s="487"/>
      <c r="AA30" s="487"/>
      <c r="AB30" s="487"/>
      <c r="AC30" s="487"/>
      <c r="AD30" s="487"/>
      <c r="AE30" s="487"/>
      <c r="AF30" s="487"/>
      <c r="AG30" s="488"/>
      <c r="AH30" s="457">
        <v>100</v>
      </c>
      <c r="AI30" s="458"/>
      <c r="AJ30" s="458"/>
      <c r="AK30" s="458"/>
      <c r="AL30" s="458"/>
      <c r="AM30" s="458"/>
      <c r="AN30" s="458"/>
      <c r="AO30" s="458"/>
      <c r="AP30" s="458"/>
      <c r="AQ30" s="458"/>
      <c r="AR30" s="458"/>
      <c r="AS30" s="458"/>
      <c r="AT30" s="458"/>
      <c r="AU30" s="458"/>
      <c r="AV30" s="458"/>
      <c r="AW30" s="458"/>
      <c r="AX30" s="460"/>
      <c r="AY30" s="568"/>
      <c r="AZ30" s="569"/>
      <c r="BA30" s="569"/>
      <c r="BB30" s="570"/>
      <c r="BC30" s="475" t="s">
        <v>60</v>
      </c>
      <c r="BD30" s="476"/>
      <c r="BE30" s="476"/>
      <c r="BF30" s="476"/>
      <c r="BG30" s="476"/>
      <c r="BH30" s="476"/>
      <c r="BI30" s="476"/>
      <c r="BJ30" s="476"/>
      <c r="BK30" s="476"/>
      <c r="BL30" s="476"/>
      <c r="BM30" s="477"/>
      <c r="BN30" s="478">
        <v>784799</v>
      </c>
      <c r="BO30" s="479"/>
      <c r="BP30" s="479"/>
      <c r="BQ30" s="479"/>
      <c r="BR30" s="479"/>
      <c r="BS30" s="479"/>
      <c r="BT30" s="479"/>
      <c r="BU30" s="480"/>
      <c r="BV30" s="478">
        <v>587150</v>
      </c>
      <c r="BW30" s="479"/>
      <c r="BX30" s="479"/>
      <c r="BY30" s="479"/>
      <c r="BZ30" s="479"/>
      <c r="CA30" s="479"/>
      <c r="CB30" s="479"/>
      <c r="CC30" s="48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190</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9" t="s">
        <v>122</v>
      </c>
      <c r="D33" s="489"/>
      <c r="E33" s="490" t="s">
        <v>288</v>
      </c>
      <c r="F33" s="490"/>
      <c r="G33" s="490"/>
      <c r="H33" s="490"/>
      <c r="I33" s="490"/>
      <c r="J33" s="490"/>
      <c r="K33" s="490"/>
      <c r="L33" s="490"/>
      <c r="M33" s="490"/>
      <c r="N33" s="490"/>
      <c r="O33" s="490"/>
      <c r="P33" s="490"/>
      <c r="Q33" s="490"/>
      <c r="R33" s="490"/>
      <c r="S33" s="490"/>
      <c r="T33" s="14"/>
      <c r="U33" s="489" t="s">
        <v>122</v>
      </c>
      <c r="V33" s="489"/>
      <c r="W33" s="490" t="s">
        <v>288</v>
      </c>
      <c r="X33" s="490"/>
      <c r="Y33" s="490"/>
      <c r="Z33" s="490"/>
      <c r="AA33" s="490"/>
      <c r="AB33" s="490"/>
      <c r="AC33" s="490"/>
      <c r="AD33" s="490"/>
      <c r="AE33" s="490"/>
      <c r="AF33" s="490"/>
      <c r="AG33" s="490"/>
      <c r="AH33" s="490"/>
      <c r="AI33" s="490"/>
      <c r="AJ33" s="490"/>
      <c r="AK33" s="490"/>
      <c r="AL33" s="14"/>
      <c r="AM33" s="489" t="s">
        <v>122</v>
      </c>
      <c r="AN33" s="489"/>
      <c r="AO33" s="490" t="s">
        <v>288</v>
      </c>
      <c r="AP33" s="490"/>
      <c r="AQ33" s="490"/>
      <c r="AR33" s="490"/>
      <c r="AS33" s="490"/>
      <c r="AT33" s="490"/>
      <c r="AU33" s="490"/>
      <c r="AV33" s="490"/>
      <c r="AW33" s="490"/>
      <c r="AX33" s="490"/>
      <c r="AY33" s="490"/>
      <c r="AZ33" s="490"/>
      <c r="BA33" s="490"/>
      <c r="BB33" s="490"/>
      <c r="BC33" s="490"/>
      <c r="BD33" s="10"/>
      <c r="BE33" s="490" t="s">
        <v>290</v>
      </c>
      <c r="BF33" s="490"/>
      <c r="BG33" s="490" t="s">
        <v>168</v>
      </c>
      <c r="BH33" s="490"/>
      <c r="BI33" s="490"/>
      <c r="BJ33" s="490"/>
      <c r="BK33" s="490"/>
      <c r="BL33" s="490"/>
      <c r="BM33" s="490"/>
      <c r="BN33" s="490"/>
      <c r="BO33" s="490"/>
      <c r="BP33" s="490"/>
      <c r="BQ33" s="490"/>
      <c r="BR33" s="490"/>
      <c r="BS33" s="490"/>
      <c r="BT33" s="490"/>
      <c r="BU33" s="490"/>
      <c r="BV33" s="10"/>
      <c r="BW33" s="489" t="s">
        <v>290</v>
      </c>
      <c r="BX33" s="489"/>
      <c r="BY33" s="490" t="s">
        <v>112</v>
      </c>
      <c r="BZ33" s="490"/>
      <c r="CA33" s="490"/>
      <c r="CB33" s="490"/>
      <c r="CC33" s="490"/>
      <c r="CD33" s="490"/>
      <c r="CE33" s="490"/>
      <c r="CF33" s="490"/>
      <c r="CG33" s="490"/>
      <c r="CH33" s="490"/>
      <c r="CI33" s="490"/>
      <c r="CJ33" s="490"/>
      <c r="CK33" s="490"/>
      <c r="CL33" s="490"/>
      <c r="CM33" s="490"/>
      <c r="CN33" s="14"/>
      <c r="CO33" s="489" t="s">
        <v>122</v>
      </c>
      <c r="CP33" s="489"/>
      <c r="CQ33" s="490" t="s">
        <v>291</v>
      </c>
      <c r="CR33" s="490"/>
      <c r="CS33" s="490"/>
      <c r="CT33" s="490"/>
      <c r="CU33" s="490"/>
      <c r="CV33" s="490"/>
      <c r="CW33" s="490"/>
      <c r="CX33" s="490"/>
      <c r="CY33" s="490"/>
      <c r="CZ33" s="490"/>
      <c r="DA33" s="490"/>
      <c r="DB33" s="490"/>
      <c r="DC33" s="490"/>
      <c r="DD33" s="490"/>
      <c r="DE33" s="490"/>
      <c r="DF33" s="14"/>
      <c r="DG33" s="491" t="s">
        <v>78</v>
      </c>
      <c r="DH33" s="491"/>
      <c r="DI33" s="21"/>
    </row>
    <row r="34" spans="1:113" ht="32.25" customHeight="1" x14ac:dyDescent="0.15">
      <c r="A34" s="2"/>
      <c r="B34" s="5"/>
      <c r="C34" s="492">
        <f>IF(E34="","",1)</f>
        <v>1</v>
      </c>
      <c r="D34" s="492"/>
      <c r="E34" s="493" t="str">
        <f>IF('各会計、関係団体の財政状況及び健全化判断比率'!B7="","",'各会計、関係団体の財政状況及び健全化判断比率'!B7)</f>
        <v>一般会計</v>
      </c>
      <c r="F34" s="493"/>
      <c r="G34" s="493"/>
      <c r="H34" s="493"/>
      <c r="I34" s="493"/>
      <c r="J34" s="493"/>
      <c r="K34" s="493"/>
      <c r="L34" s="493"/>
      <c r="M34" s="493"/>
      <c r="N34" s="493"/>
      <c r="O34" s="493"/>
      <c r="P34" s="493"/>
      <c r="Q34" s="493"/>
      <c r="R34" s="493"/>
      <c r="S34" s="493"/>
      <c r="T34" s="9"/>
      <c r="U34" s="492">
        <f>IF(W34="","",MAX(C34:D43)+1)</f>
        <v>4</v>
      </c>
      <c r="V34" s="492"/>
      <c r="W34" s="493" t="str">
        <f>IF('各会計、関係団体の財政状況及び健全化判断比率'!B28="","",'各会計、関係団体の財政状況及び健全化判断比率'!B28)</f>
        <v>国民健康保険特別会計</v>
      </c>
      <c r="X34" s="493"/>
      <c r="Y34" s="493"/>
      <c r="Z34" s="493"/>
      <c r="AA34" s="493"/>
      <c r="AB34" s="493"/>
      <c r="AC34" s="493"/>
      <c r="AD34" s="493"/>
      <c r="AE34" s="493"/>
      <c r="AF34" s="493"/>
      <c r="AG34" s="493"/>
      <c r="AH34" s="493"/>
      <c r="AI34" s="493"/>
      <c r="AJ34" s="493"/>
      <c r="AK34" s="493"/>
      <c r="AL34" s="9"/>
      <c r="AM34" s="492">
        <f>IF(AO34="","",MAX(C34:D43,U34:V43)+1)</f>
        <v>7</v>
      </c>
      <c r="AN34" s="492"/>
      <c r="AO34" s="493" t="str">
        <f>IF('各会計、関係団体の財政状況及び健全化判断比率'!B31="","",'各会計、関係団体の財政状況及び健全化判断比率'!B31)</f>
        <v>水道事業会計</v>
      </c>
      <c r="AP34" s="493"/>
      <c r="AQ34" s="493"/>
      <c r="AR34" s="493"/>
      <c r="AS34" s="493"/>
      <c r="AT34" s="493"/>
      <c r="AU34" s="493"/>
      <c r="AV34" s="493"/>
      <c r="AW34" s="493"/>
      <c r="AX34" s="493"/>
      <c r="AY34" s="493"/>
      <c r="AZ34" s="493"/>
      <c r="BA34" s="493"/>
      <c r="BB34" s="493"/>
      <c r="BC34" s="493"/>
      <c r="BD34" s="9"/>
      <c r="BE34" s="492" t="str">
        <f>IF(BG34="","",MAX(C34:D43,U34:V43,AM34:AN43)+1)</f>
        <v/>
      </c>
      <c r="BF34" s="492"/>
      <c r="BG34" s="493"/>
      <c r="BH34" s="493"/>
      <c r="BI34" s="493"/>
      <c r="BJ34" s="493"/>
      <c r="BK34" s="493"/>
      <c r="BL34" s="493"/>
      <c r="BM34" s="493"/>
      <c r="BN34" s="493"/>
      <c r="BO34" s="493"/>
      <c r="BP34" s="493"/>
      <c r="BQ34" s="493"/>
      <c r="BR34" s="493"/>
      <c r="BS34" s="493"/>
      <c r="BT34" s="493"/>
      <c r="BU34" s="493"/>
      <c r="BV34" s="9"/>
      <c r="BW34" s="492">
        <f>IF(BY34="","",MAX(C34:D43,U34:V43,AM34:AN43,BE34:BF43)+1)</f>
        <v>9</v>
      </c>
      <c r="BX34" s="492"/>
      <c r="BY34" s="493" t="str">
        <f>IF('各会計、関係団体の財政状況及び健全化判断比率'!B68="","",'各会計、関係団体の財政状況及び健全化判断比率'!B68)</f>
        <v>奈良県広域消防組合</v>
      </c>
      <c r="BZ34" s="493"/>
      <c r="CA34" s="493"/>
      <c r="CB34" s="493"/>
      <c r="CC34" s="493"/>
      <c r="CD34" s="493"/>
      <c r="CE34" s="493"/>
      <c r="CF34" s="493"/>
      <c r="CG34" s="493"/>
      <c r="CH34" s="493"/>
      <c r="CI34" s="493"/>
      <c r="CJ34" s="493"/>
      <c r="CK34" s="493"/>
      <c r="CL34" s="493"/>
      <c r="CM34" s="493"/>
      <c r="CN34" s="9"/>
      <c r="CO34" s="492">
        <f>IF(CQ34="","",MAX(C34:D43,U34:V43,AM34:AN43,BE34:BF43,BW34:BX43)+1)</f>
        <v>15</v>
      </c>
      <c r="CP34" s="492"/>
      <c r="CQ34" s="493" t="str">
        <f>IF('各会計、関係団体の財政状況及び健全化判断比率'!BS7="","",'各会計、関係団体の財政状況及び健全化判断比率'!BS7)</f>
        <v>天理市開発公社</v>
      </c>
      <c r="CR34" s="493"/>
      <c r="CS34" s="493"/>
      <c r="CT34" s="493"/>
      <c r="CU34" s="493"/>
      <c r="CV34" s="493"/>
      <c r="CW34" s="493"/>
      <c r="CX34" s="493"/>
      <c r="CY34" s="493"/>
      <c r="CZ34" s="493"/>
      <c r="DA34" s="493"/>
      <c r="DB34" s="493"/>
      <c r="DC34" s="493"/>
      <c r="DD34" s="493"/>
      <c r="DE34" s="493"/>
      <c r="DF34" s="8"/>
      <c r="DG34" s="494" t="str">
        <f>IF('各会計、関係団体の財政状況及び健全化判断比率'!BR7="","",'各会計、関係団体の財政状況及び健全化判断比率'!BR7)</f>
        <v/>
      </c>
      <c r="DH34" s="494"/>
      <c r="DI34" s="21"/>
    </row>
    <row r="35" spans="1:113" ht="32.25" customHeight="1" x14ac:dyDescent="0.15">
      <c r="A35" s="2"/>
      <c r="B35" s="5"/>
      <c r="C35" s="492">
        <f t="shared" ref="C35:C43" si="0">IF(E35="","",C34+1)</f>
        <v>2</v>
      </c>
      <c r="D35" s="492"/>
      <c r="E35" s="493" t="str">
        <f>IF('各会計、関係団体の財政状況及び健全化判断比率'!B8="","",'各会計、関係団体の財政状況及び健全化判断比率'!B8)</f>
        <v>住宅新築資金等貸付金特別会計</v>
      </c>
      <c r="F35" s="493"/>
      <c r="G35" s="493"/>
      <c r="H35" s="493"/>
      <c r="I35" s="493"/>
      <c r="J35" s="493"/>
      <c r="K35" s="493"/>
      <c r="L35" s="493"/>
      <c r="M35" s="493"/>
      <c r="N35" s="493"/>
      <c r="O35" s="493"/>
      <c r="P35" s="493"/>
      <c r="Q35" s="493"/>
      <c r="R35" s="493"/>
      <c r="S35" s="493"/>
      <c r="T35" s="9"/>
      <c r="U35" s="492">
        <f t="shared" ref="U35:U43" si="1">IF(W35="","",U34+1)</f>
        <v>5</v>
      </c>
      <c r="V35" s="492"/>
      <c r="W35" s="493" t="str">
        <f>IF('各会計、関係団体の財政状況及び健全化判断比率'!B29="","",'各会計、関係団体の財政状況及び健全化判断比率'!B29)</f>
        <v>介護保険特別会計</v>
      </c>
      <c r="X35" s="493"/>
      <c r="Y35" s="493"/>
      <c r="Z35" s="493"/>
      <c r="AA35" s="493"/>
      <c r="AB35" s="493"/>
      <c r="AC35" s="493"/>
      <c r="AD35" s="493"/>
      <c r="AE35" s="493"/>
      <c r="AF35" s="493"/>
      <c r="AG35" s="493"/>
      <c r="AH35" s="493"/>
      <c r="AI35" s="493"/>
      <c r="AJ35" s="493"/>
      <c r="AK35" s="493"/>
      <c r="AL35" s="9"/>
      <c r="AM35" s="492">
        <f t="shared" ref="AM35:AM43" si="2">IF(AO35="","",AM34+1)</f>
        <v>8</v>
      </c>
      <c r="AN35" s="492"/>
      <c r="AO35" s="493" t="str">
        <f>IF('各会計、関係団体の財政状況及び健全化判断比率'!B32="","",'各会計、関係団体の財政状況及び健全化判断比率'!B32)</f>
        <v>下水道事業会計</v>
      </c>
      <c r="AP35" s="493"/>
      <c r="AQ35" s="493"/>
      <c r="AR35" s="493"/>
      <c r="AS35" s="493"/>
      <c r="AT35" s="493"/>
      <c r="AU35" s="493"/>
      <c r="AV35" s="493"/>
      <c r="AW35" s="493"/>
      <c r="AX35" s="493"/>
      <c r="AY35" s="493"/>
      <c r="AZ35" s="493"/>
      <c r="BA35" s="493"/>
      <c r="BB35" s="493"/>
      <c r="BC35" s="493"/>
      <c r="BD35" s="9"/>
      <c r="BE35" s="492" t="str">
        <f t="shared" ref="BE35:BE43" si="3">IF(BG35="","",BE34+1)</f>
        <v/>
      </c>
      <c r="BF35" s="492"/>
      <c r="BG35" s="493"/>
      <c r="BH35" s="493"/>
      <c r="BI35" s="493"/>
      <c r="BJ35" s="493"/>
      <c r="BK35" s="493"/>
      <c r="BL35" s="493"/>
      <c r="BM35" s="493"/>
      <c r="BN35" s="493"/>
      <c r="BO35" s="493"/>
      <c r="BP35" s="493"/>
      <c r="BQ35" s="493"/>
      <c r="BR35" s="493"/>
      <c r="BS35" s="493"/>
      <c r="BT35" s="493"/>
      <c r="BU35" s="493"/>
      <c r="BV35" s="9"/>
      <c r="BW35" s="492">
        <f t="shared" ref="BW35:BW43" si="4">IF(BY35="","",BW34+1)</f>
        <v>10</v>
      </c>
      <c r="BX35" s="492"/>
      <c r="BY35" s="493" t="str">
        <f>IF('各会計、関係団体の財政状況及び健全化判断比率'!B69="","",'各会計、関係団体の財政状況及び健全化判断比率'!B69)</f>
        <v>奈良県市町村総合事務組合</v>
      </c>
      <c r="BZ35" s="493"/>
      <c r="CA35" s="493"/>
      <c r="CB35" s="493"/>
      <c r="CC35" s="493"/>
      <c r="CD35" s="493"/>
      <c r="CE35" s="493"/>
      <c r="CF35" s="493"/>
      <c r="CG35" s="493"/>
      <c r="CH35" s="493"/>
      <c r="CI35" s="493"/>
      <c r="CJ35" s="493"/>
      <c r="CK35" s="493"/>
      <c r="CL35" s="493"/>
      <c r="CM35" s="493"/>
      <c r="CN35" s="9"/>
      <c r="CO35" s="492" t="str">
        <f t="shared" ref="CO35:CO43" si="5">IF(CQ35="","",CO34+1)</f>
        <v/>
      </c>
      <c r="CP35" s="492"/>
      <c r="CQ35" s="493" t="str">
        <f>IF('各会計、関係団体の財政状況及び健全化判断比率'!BS8="","",'各会計、関係団体の財政状況及び健全化判断比率'!BS8)</f>
        <v/>
      </c>
      <c r="CR35" s="493"/>
      <c r="CS35" s="493"/>
      <c r="CT35" s="493"/>
      <c r="CU35" s="493"/>
      <c r="CV35" s="493"/>
      <c r="CW35" s="493"/>
      <c r="CX35" s="493"/>
      <c r="CY35" s="493"/>
      <c r="CZ35" s="493"/>
      <c r="DA35" s="493"/>
      <c r="DB35" s="493"/>
      <c r="DC35" s="493"/>
      <c r="DD35" s="493"/>
      <c r="DE35" s="493"/>
      <c r="DF35" s="8"/>
      <c r="DG35" s="494" t="str">
        <f>IF('各会計、関係団体の財政状況及び健全化判断比率'!BR8="","",'各会計、関係団体の財政状況及び健全化判断比率'!BR8)</f>
        <v/>
      </c>
      <c r="DH35" s="494"/>
      <c r="DI35" s="21"/>
    </row>
    <row r="36" spans="1:113" ht="32.25" customHeight="1" x14ac:dyDescent="0.15">
      <c r="A36" s="2"/>
      <c r="B36" s="5"/>
      <c r="C36" s="492">
        <f t="shared" si="0"/>
        <v>3</v>
      </c>
      <c r="D36" s="492"/>
      <c r="E36" s="493" t="str">
        <f>IF('各会計、関係団体の財政状況及び健全化判断比率'!B9="","",'各会計、関係団体の財政状況及び健全化判断比率'!B9)</f>
        <v>土地区画整理事業特別会計</v>
      </c>
      <c r="F36" s="493"/>
      <c r="G36" s="493"/>
      <c r="H36" s="493"/>
      <c r="I36" s="493"/>
      <c r="J36" s="493"/>
      <c r="K36" s="493"/>
      <c r="L36" s="493"/>
      <c r="M36" s="493"/>
      <c r="N36" s="493"/>
      <c r="O36" s="493"/>
      <c r="P36" s="493"/>
      <c r="Q36" s="493"/>
      <c r="R36" s="493"/>
      <c r="S36" s="493"/>
      <c r="T36" s="9"/>
      <c r="U36" s="492">
        <f t="shared" si="1"/>
        <v>6</v>
      </c>
      <c r="V36" s="492"/>
      <c r="W36" s="493" t="str">
        <f>IF('各会計、関係団体の財政状況及び健全化判断比率'!B30="","",'各会計、関係団体の財政状況及び健全化判断比率'!B30)</f>
        <v>後期高齢者医療特別会計</v>
      </c>
      <c r="X36" s="493"/>
      <c r="Y36" s="493"/>
      <c r="Z36" s="493"/>
      <c r="AA36" s="493"/>
      <c r="AB36" s="493"/>
      <c r="AC36" s="493"/>
      <c r="AD36" s="493"/>
      <c r="AE36" s="493"/>
      <c r="AF36" s="493"/>
      <c r="AG36" s="493"/>
      <c r="AH36" s="493"/>
      <c r="AI36" s="493"/>
      <c r="AJ36" s="493"/>
      <c r="AK36" s="493"/>
      <c r="AL36" s="9"/>
      <c r="AM36" s="492" t="str">
        <f t="shared" si="2"/>
        <v/>
      </c>
      <c r="AN36" s="492"/>
      <c r="AO36" s="493"/>
      <c r="AP36" s="493"/>
      <c r="AQ36" s="493"/>
      <c r="AR36" s="493"/>
      <c r="AS36" s="493"/>
      <c r="AT36" s="493"/>
      <c r="AU36" s="493"/>
      <c r="AV36" s="493"/>
      <c r="AW36" s="493"/>
      <c r="AX36" s="493"/>
      <c r="AY36" s="493"/>
      <c r="AZ36" s="493"/>
      <c r="BA36" s="493"/>
      <c r="BB36" s="493"/>
      <c r="BC36" s="493"/>
      <c r="BD36" s="9"/>
      <c r="BE36" s="492" t="str">
        <f t="shared" si="3"/>
        <v/>
      </c>
      <c r="BF36" s="492"/>
      <c r="BG36" s="493"/>
      <c r="BH36" s="493"/>
      <c r="BI36" s="493"/>
      <c r="BJ36" s="493"/>
      <c r="BK36" s="493"/>
      <c r="BL36" s="493"/>
      <c r="BM36" s="493"/>
      <c r="BN36" s="493"/>
      <c r="BO36" s="493"/>
      <c r="BP36" s="493"/>
      <c r="BQ36" s="493"/>
      <c r="BR36" s="493"/>
      <c r="BS36" s="493"/>
      <c r="BT36" s="493"/>
      <c r="BU36" s="493"/>
      <c r="BV36" s="9"/>
      <c r="BW36" s="492">
        <f t="shared" si="4"/>
        <v>11</v>
      </c>
      <c r="BX36" s="492"/>
      <c r="BY36" s="493" t="str">
        <f>IF('各会計、関係団体の財政状況及び健全化判断比率'!B70="","",'各会計、関係団体の財政状況及び健全化判断比率'!B70)</f>
        <v>奈良広域水質検査センター組合</v>
      </c>
      <c r="BZ36" s="493"/>
      <c r="CA36" s="493"/>
      <c r="CB36" s="493"/>
      <c r="CC36" s="493"/>
      <c r="CD36" s="493"/>
      <c r="CE36" s="493"/>
      <c r="CF36" s="493"/>
      <c r="CG36" s="493"/>
      <c r="CH36" s="493"/>
      <c r="CI36" s="493"/>
      <c r="CJ36" s="493"/>
      <c r="CK36" s="493"/>
      <c r="CL36" s="493"/>
      <c r="CM36" s="493"/>
      <c r="CN36" s="9"/>
      <c r="CO36" s="492" t="str">
        <f t="shared" si="5"/>
        <v/>
      </c>
      <c r="CP36" s="492"/>
      <c r="CQ36" s="493" t="str">
        <f>IF('各会計、関係団体の財政状況及び健全化判断比率'!BS9="","",'各会計、関係団体の財政状況及び健全化判断比率'!BS9)</f>
        <v/>
      </c>
      <c r="CR36" s="493"/>
      <c r="CS36" s="493"/>
      <c r="CT36" s="493"/>
      <c r="CU36" s="493"/>
      <c r="CV36" s="493"/>
      <c r="CW36" s="493"/>
      <c r="CX36" s="493"/>
      <c r="CY36" s="493"/>
      <c r="CZ36" s="493"/>
      <c r="DA36" s="493"/>
      <c r="DB36" s="493"/>
      <c r="DC36" s="493"/>
      <c r="DD36" s="493"/>
      <c r="DE36" s="493"/>
      <c r="DF36" s="8"/>
      <c r="DG36" s="494" t="str">
        <f>IF('各会計、関係団体の財政状況及び健全化判断比率'!BR9="","",'各会計、関係団体の財政状況及び健全化判断比率'!BR9)</f>
        <v/>
      </c>
      <c r="DH36" s="494"/>
      <c r="DI36" s="21"/>
    </row>
    <row r="37" spans="1:113" ht="32.25" customHeight="1" x14ac:dyDescent="0.15">
      <c r="A37" s="2"/>
      <c r="B37" s="5"/>
      <c r="C37" s="492" t="str">
        <f t="shared" si="0"/>
        <v/>
      </c>
      <c r="D37" s="492"/>
      <c r="E37" s="493" t="str">
        <f>IF('各会計、関係団体の財政状況及び健全化判断比率'!B10="","",'各会計、関係団体の財政状況及び健全化判断比率'!B10)</f>
        <v/>
      </c>
      <c r="F37" s="493"/>
      <c r="G37" s="493"/>
      <c r="H37" s="493"/>
      <c r="I37" s="493"/>
      <c r="J37" s="493"/>
      <c r="K37" s="493"/>
      <c r="L37" s="493"/>
      <c r="M37" s="493"/>
      <c r="N37" s="493"/>
      <c r="O37" s="493"/>
      <c r="P37" s="493"/>
      <c r="Q37" s="493"/>
      <c r="R37" s="493"/>
      <c r="S37" s="493"/>
      <c r="T37" s="9"/>
      <c r="U37" s="492" t="str">
        <f t="shared" si="1"/>
        <v/>
      </c>
      <c r="V37" s="492"/>
      <c r="W37" s="493"/>
      <c r="X37" s="493"/>
      <c r="Y37" s="493"/>
      <c r="Z37" s="493"/>
      <c r="AA37" s="493"/>
      <c r="AB37" s="493"/>
      <c r="AC37" s="493"/>
      <c r="AD37" s="493"/>
      <c r="AE37" s="493"/>
      <c r="AF37" s="493"/>
      <c r="AG37" s="493"/>
      <c r="AH37" s="493"/>
      <c r="AI37" s="493"/>
      <c r="AJ37" s="493"/>
      <c r="AK37" s="493"/>
      <c r="AL37" s="9"/>
      <c r="AM37" s="492" t="str">
        <f t="shared" si="2"/>
        <v/>
      </c>
      <c r="AN37" s="492"/>
      <c r="AO37" s="493"/>
      <c r="AP37" s="493"/>
      <c r="AQ37" s="493"/>
      <c r="AR37" s="493"/>
      <c r="AS37" s="493"/>
      <c r="AT37" s="493"/>
      <c r="AU37" s="493"/>
      <c r="AV37" s="493"/>
      <c r="AW37" s="493"/>
      <c r="AX37" s="493"/>
      <c r="AY37" s="493"/>
      <c r="AZ37" s="493"/>
      <c r="BA37" s="493"/>
      <c r="BB37" s="493"/>
      <c r="BC37" s="493"/>
      <c r="BD37" s="9"/>
      <c r="BE37" s="492" t="str">
        <f t="shared" si="3"/>
        <v/>
      </c>
      <c r="BF37" s="492"/>
      <c r="BG37" s="493"/>
      <c r="BH37" s="493"/>
      <c r="BI37" s="493"/>
      <c r="BJ37" s="493"/>
      <c r="BK37" s="493"/>
      <c r="BL37" s="493"/>
      <c r="BM37" s="493"/>
      <c r="BN37" s="493"/>
      <c r="BO37" s="493"/>
      <c r="BP37" s="493"/>
      <c r="BQ37" s="493"/>
      <c r="BR37" s="493"/>
      <c r="BS37" s="493"/>
      <c r="BT37" s="493"/>
      <c r="BU37" s="493"/>
      <c r="BV37" s="9"/>
      <c r="BW37" s="492">
        <f t="shared" si="4"/>
        <v>12</v>
      </c>
      <c r="BX37" s="492"/>
      <c r="BY37" s="493" t="str">
        <f>IF('各会計、関係団体の財政状況及び健全化判断比率'!B71="","",'各会計、関係団体の財政状況及び健全化判断比率'!B71)</f>
        <v>奈良県住宅新築資金等貸付金回収管理組合</v>
      </c>
      <c r="BZ37" s="493"/>
      <c r="CA37" s="493"/>
      <c r="CB37" s="493"/>
      <c r="CC37" s="493"/>
      <c r="CD37" s="493"/>
      <c r="CE37" s="493"/>
      <c r="CF37" s="493"/>
      <c r="CG37" s="493"/>
      <c r="CH37" s="493"/>
      <c r="CI37" s="493"/>
      <c r="CJ37" s="493"/>
      <c r="CK37" s="493"/>
      <c r="CL37" s="493"/>
      <c r="CM37" s="493"/>
      <c r="CN37" s="9"/>
      <c r="CO37" s="492" t="str">
        <f t="shared" si="5"/>
        <v/>
      </c>
      <c r="CP37" s="492"/>
      <c r="CQ37" s="493" t="str">
        <f>IF('各会計、関係団体の財政状況及び健全化判断比率'!BS10="","",'各会計、関係団体の財政状況及び健全化判断比率'!BS10)</f>
        <v/>
      </c>
      <c r="CR37" s="493"/>
      <c r="CS37" s="493"/>
      <c r="CT37" s="493"/>
      <c r="CU37" s="493"/>
      <c r="CV37" s="493"/>
      <c r="CW37" s="493"/>
      <c r="CX37" s="493"/>
      <c r="CY37" s="493"/>
      <c r="CZ37" s="493"/>
      <c r="DA37" s="493"/>
      <c r="DB37" s="493"/>
      <c r="DC37" s="493"/>
      <c r="DD37" s="493"/>
      <c r="DE37" s="493"/>
      <c r="DF37" s="8"/>
      <c r="DG37" s="494" t="str">
        <f>IF('各会計、関係団体の財政状況及び健全化判断比率'!BR10="","",'各会計、関係団体の財政状況及び健全化判断比率'!BR10)</f>
        <v/>
      </c>
      <c r="DH37" s="494"/>
      <c r="DI37" s="21"/>
    </row>
    <row r="38" spans="1:113" ht="32.25" customHeight="1" x14ac:dyDescent="0.15">
      <c r="A38" s="2"/>
      <c r="B38" s="5"/>
      <c r="C38" s="492" t="str">
        <f t="shared" si="0"/>
        <v/>
      </c>
      <c r="D38" s="492"/>
      <c r="E38" s="493" t="str">
        <f>IF('各会計、関係団体の財政状況及び健全化判断比率'!B11="","",'各会計、関係団体の財政状況及び健全化判断比率'!B11)</f>
        <v/>
      </c>
      <c r="F38" s="493"/>
      <c r="G38" s="493"/>
      <c r="H38" s="493"/>
      <c r="I38" s="493"/>
      <c r="J38" s="493"/>
      <c r="K38" s="493"/>
      <c r="L38" s="493"/>
      <c r="M38" s="493"/>
      <c r="N38" s="493"/>
      <c r="O38" s="493"/>
      <c r="P38" s="493"/>
      <c r="Q38" s="493"/>
      <c r="R38" s="493"/>
      <c r="S38" s="493"/>
      <c r="T38" s="9"/>
      <c r="U38" s="492" t="str">
        <f t="shared" si="1"/>
        <v/>
      </c>
      <c r="V38" s="492"/>
      <c r="W38" s="493"/>
      <c r="X38" s="493"/>
      <c r="Y38" s="493"/>
      <c r="Z38" s="493"/>
      <c r="AA38" s="493"/>
      <c r="AB38" s="493"/>
      <c r="AC38" s="493"/>
      <c r="AD38" s="493"/>
      <c r="AE38" s="493"/>
      <c r="AF38" s="493"/>
      <c r="AG38" s="493"/>
      <c r="AH38" s="493"/>
      <c r="AI38" s="493"/>
      <c r="AJ38" s="493"/>
      <c r="AK38" s="493"/>
      <c r="AL38" s="9"/>
      <c r="AM38" s="492" t="str">
        <f t="shared" si="2"/>
        <v/>
      </c>
      <c r="AN38" s="492"/>
      <c r="AO38" s="493"/>
      <c r="AP38" s="493"/>
      <c r="AQ38" s="493"/>
      <c r="AR38" s="493"/>
      <c r="AS38" s="493"/>
      <c r="AT38" s="493"/>
      <c r="AU38" s="493"/>
      <c r="AV38" s="493"/>
      <c r="AW38" s="493"/>
      <c r="AX38" s="493"/>
      <c r="AY38" s="493"/>
      <c r="AZ38" s="493"/>
      <c r="BA38" s="493"/>
      <c r="BB38" s="493"/>
      <c r="BC38" s="493"/>
      <c r="BD38" s="9"/>
      <c r="BE38" s="492" t="str">
        <f t="shared" si="3"/>
        <v/>
      </c>
      <c r="BF38" s="492"/>
      <c r="BG38" s="493"/>
      <c r="BH38" s="493"/>
      <c r="BI38" s="493"/>
      <c r="BJ38" s="493"/>
      <c r="BK38" s="493"/>
      <c r="BL38" s="493"/>
      <c r="BM38" s="493"/>
      <c r="BN38" s="493"/>
      <c r="BO38" s="493"/>
      <c r="BP38" s="493"/>
      <c r="BQ38" s="493"/>
      <c r="BR38" s="493"/>
      <c r="BS38" s="493"/>
      <c r="BT38" s="493"/>
      <c r="BU38" s="493"/>
      <c r="BV38" s="9"/>
      <c r="BW38" s="492">
        <f t="shared" si="4"/>
        <v>13</v>
      </c>
      <c r="BX38" s="492"/>
      <c r="BY38" s="493" t="str">
        <f>IF('各会計、関係団体の財政状況及び健全化判断比率'!B72="","",'各会計、関係団体の財政状況及び健全化判断比率'!B72)</f>
        <v>奈良県後期高齢者医療広域連合</v>
      </c>
      <c r="BZ38" s="493"/>
      <c r="CA38" s="493"/>
      <c r="CB38" s="493"/>
      <c r="CC38" s="493"/>
      <c r="CD38" s="493"/>
      <c r="CE38" s="493"/>
      <c r="CF38" s="493"/>
      <c r="CG38" s="493"/>
      <c r="CH38" s="493"/>
      <c r="CI38" s="493"/>
      <c r="CJ38" s="493"/>
      <c r="CK38" s="493"/>
      <c r="CL38" s="493"/>
      <c r="CM38" s="493"/>
      <c r="CN38" s="9"/>
      <c r="CO38" s="492" t="str">
        <f t="shared" si="5"/>
        <v/>
      </c>
      <c r="CP38" s="492"/>
      <c r="CQ38" s="493" t="str">
        <f>IF('各会計、関係団体の財政状況及び健全化判断比率'!BS11="","",'各会計、関係団体の財政状況及び健全化判断比率'!BS11)</f>
        <v/>
      </c>
      <c r="CR38" s="493"/>
      <c r="CS38" s="493"/>
      <c r="CT38" s="493"/>
      <c r="CU38" s="493"/>
      <c r="CV38" s="493"/>
      <c r="CW38" s="493"/>
      <c r="CX38" s="493"/>
      <c r="CY38" s="493"/>
      <c r="CZ38" s="493"/>
      <c r="DA38" s="493"/>
      <c r="DB38" s="493"/>
      <c r="DC38" s="493"/>
      <c r="DD38" s="493"/>
      <c r="DE38" s="493"/>
      <c r="DF38" s="8"/>
      <c r="DG38" s="494" t="str">
        <f>IF('各会計、関係団体の財政状況及び健全化判断比率'!BR11="","",'各会計、関係団体の財政状況及び健全化判断比率'!BR11)</f>
        <v/>
      </c>
      <c r="DH38" s="494"/>
      <c r="DI38" s="21"/>
    </row>
    <row r="39" spans="1:113" ht="32.25" customHeight="1" x14ac:dyDescent="0.15">
      <c r="A39" s="2"/>
      <c r="B39" s="5"/>
      <c r="C39" s="492" t="str">
        <f t="shared" si="0"/>
        <v/>
      </c>
      <c r="D39" s="492"/>
      <c r="E39" s="493" t="str">
        <f>IF('各会計、関係団体の財政状況及び健全化判断比率'!B12="","",'各会計、関係団体の財政状況及び健全化判断比率'!B12)</f>
        <v/>
      </c>
      <c r="F39" s="493"/>
      <c r="G39" s="493"/>
      <c r="H39" s="493"/>
      <c r="I39" s="493"/>
      <c r="J39" s="493"/>
      <c r="K39" s="493"/>
      <c r="L39" s="493"/>
      <c r="M39" s="493"/>
      <c r="N39" s="493"/>
      <c r="O39" s="493"/>
      <c r="P39" s="493"/>
      <c r="Q39" s="493"/>
      <c r="R39" s="493"/>
      <c r="S39" s="493"/>
      <c r="T39" s="9"/>
      <c r="U39" s="492" t="str">
        <f t="shared" si="1"/>
        <v/>
      </c>
      <c r="V39" s="492"/>
      <c r="W39" s="493"/>
      <c r="X39" s="493"/>
      <c r="Y39" s="493"/>
      <c r="Z39" s="493"/>
      <c r="AA39" s="493"/>
      <c r="AB39" s="493"/>
      <c r="AC39" s="493"/>
      <c r="AD39" s="493"/>
      <c r="AE39" s="493"/>
      <c r="AF39" s="493"/>
      <c r="AG39" s="493"/>
      <c r="AH39" s="493"/>
      <c r="AI39" s="493"/>
      <c r="AJ39" s="493"/>
      <c r="AK39" s="493"/>
      <c r="AL39" s="9"/>
      <c r="AM39" s="492" t="str">
        <f t="shared" si="2"/>
        <v/>
      </c>
      <c r="AN39" s="492"/>
      <c r="AO39" s="493"/>
      <c r="AP39" s="493"/>
      <c r="AQ39" s="493"/>
      <c r="AR39" s="493"/>
      <c r="AS39" s="493"/>
      <c r="AT39" s="493"/>
      <c r="AU39" s="493"/>
      <c r="AV39" s="493"/>
      <c r="AW39" s="493"/>
      <c r="AX39" s="493"/>
      <c r="AY39" s="493"/>
      <c r="AZ39" s="493"/>
      <c r="BA39" s="493"/>
      <c r="BB39" s="493"/>
      <c r="BC39" s="493"/>
      <c r="BD39" s="9"/>
      <c r="BE39" s="492" t="str">
        <f t="shared" si="3"/>
        <v/>
      </c>
      <c r="BF39" s="492"/>
      <c r="BG39" s="493"/>
      <c r="BH39" s="493"/>
      <c r="BI39" s="493"/>
      <c r="BJ39" s="493"/>
      <c r="BK39" s="493"/>
      <c r="BL39" s="493"/>
      <c r="BM39" s="493"/>
      <c r="BN39" s="493"/>
      <c r="BO39" s="493"/>
      <c r="BP39" s="493"/>
      <c r="BQ39" s="493"/>
      <c r="BR39" s="493"/>
      <c r="BS39" s="493"/>
      <c r="BT39" s="493"/>
      <c r="BU39" s="493"/>
      <c r="BV39" s="9"/>
      <c r="BW39" s="492">
        <f t="shared" si="4"/>
        <v>14</v>
      </c>
      <c r="BX39" s="492"/>
      <c r="BY39" s="493" t="str">
        <f>IF('各会計、関係団体の財政状況及び健全化判断比率'!B73="","",'各会計、関係団体の財政状況及び健全化判断比率'!B73)</f>
        <v>山辺・県北西部広域環境衛生組合</v>
      </c>
      <c r="BZ39" s="493"/>
      <c r="CA39" s="493"/>
      <c r="CB39" s="493"/>
      <c r="CC39" s="493"/>
      <c r="CD39" s="493"/>
      <c r="CE39" s="493"/>
      <c r="CF39" s="493"/>
      <c r="CG39" s="493"/>
      <c r="CH39" s="493"/>
      <c r="CI39" s="493"/>
      <c r="CJ39" s="493"/>
      <c r="CK39" s="493"/>
      <c r="CL39" s="493"/>
      <c r="CM39" s="493"/>
      <c r="CN39" s="9"/>
      <c r="CO39" s="492" t="str">
        <f t="shared" si="5"/>
        <v/>
      </c>
      <c r="CP39" s="492"/>
      <c r="CQ39" s="493" t="str">
        <f>IF('各会計、関係団体の財政状況及び健全化判断比率'!BS12="","",'各会計、関係団体の財政状況及び健全化判断比率'!BS12)</f>
        <v/>
      </c>
      <c r="CR39" s="493"/>
      <c r="CS39" s="493"/>
      <c r="CT39" s="493"/>
      <c r="CU39" s="493"/>
      <c r="CV39" s="493"/>
      <c r="CW39" s="493"/>
      <c r="CX39" s="493"/>
      <c r="CY39" s="493"/>
      <c r="CZ39" s="493"/>
      <c r="DA39" s="493"/>
      <c r="DB39" s="493"/>
      <c r="DC39" s="493"/>
      <c r="DD39" s="493"/>
      <c r="DE39" s="493"/>
      <c r="DF39" s="8"/>
      <c r="DG39" s="494" t="str">
        <f>IF('各会計、関係団体の財政状況及び健全化判断比率'!BR12="","",'各会計、関係団体の財政状況及び健全化判断比率'!BR12)</f>
        <v/>
      </c>
      <c r="DH39" s="494"/>
      <c r="DI39" s="21"/>
    </row>
    <row r="40" spans="1:113" ht="32.25" customHeight="1" x14ac:dyDescent="0.15">
      <c r="A40" s="2"/>
      <c r="B40" s="5"/>
      <c r="C40" s="492" t="str">
        <f t="shared" si="0"/>
        <v/>
      </c>
      <c r="D40" s="492"/>
      <c r="E40" s="493" t="str">
        <f>IF('各会計、関係団体の財政状況及び健全化判断比率'!B13="","",'各会計、関係団体の財政状況及び健全化判断比率'!B13)</f>
        <v/>
      </c>
      <c r="F40" s="493"/>
      <c r="G40" s="493"/>
      <c r="H40" s="493"/>
      <c r="I40" s="493"/>
      <c r="J40" s="493"/>
      <c r="K40" s="493"/>
      <c r="L40" s="493"/>
      <c r="M40" s="493"/>
      <c r="N40" s="493"/>
      <c r="O40" s="493"/>
      <c r="P40" s="493"/>
      <c r="Q40" s="493"/>
      <c r="R40" s="493"/>
      <c r="S40" s="493"/>
      <c r="T40" s="9"/>
      <c r="U40" s="492" t="str">
        <f t="shared" si="1"/>
        <v/>
      </c>
      <c r="V40" s="492"/>
      <c r="W40" s="493"/>
      <c r="X40" s="493"/>
      <c r="Y40" s="493"/>
      <c r="Z40" s="493"/>
      <c r="AA40" s="493"/>
      <c r="AB40" s="493"/>
      <c r="AC40" s="493"/>
      <c r="AD40" s="493"/>
      <c r="AE40" s="493"/>
      <c r="AF40" s="493"/>
      <c r="AG40" s="493"/>
      <c r="AH40" s="493"/>
      <c r="AI40" s="493"/>
      <c r="AJ40" s="493"/>
      <c r="AK40" s="493"/>
      <c r="AL40" s="9"/>
      <c r="AM40" s="492" t="str">
        <f t="shared" si="2"/>
        <v/>
      </c>
      <c r="AN40" s="492"/>
      <c r="AO40" s="493"/>
      <c r="AP40" s="493"/>
      <c r="AQ40" s="493"/>
      <c r="AR40" s="493"/>
      <c r="AS40" s="493"/>
      <c r="AT40" s="493"/>
      <c r="AU40" s="493"/>
      <c r="AV40" s="493"/>
      <c r="AW40" s="493"/>
      <c r="AX40" s="493"/>
      <c r="AY40" s="493"/>
      <c r="AZ40" s="493"/>
      <c r="BA40" s="493"/>
      <c r="BB40" s="493"/>
      <c r="BC40" s="493"/>
      <c r="BD40" s="9"/>
      <c r="BE40" s="492" t="str">
        <f t="shared" si="3"/>
        <v/>
      </c>
      <c r="BF40" s="492"/>
      <c r="BG40" s="493"/>
      <c r="BH40" s="493"/>
      <c r="BI40" s="493"/>
      <c r="BJ40" s="493"/>
      <c r="BK40" s="493"/>
      <c r="BL40" s="493"/>
      <c r="BM40" s="493"/>
      <c r="BN40" s="493"/>
      <c r="BO40" s="493"/>
      <c r="BP40" s="493"/>
      <c r="BQ40" s="493"/>
      <c r="BR40" s="493"/>
      <c r="BS40" s="493"/>
      <c r="BT40" s="493"/>
      <c r="BU40" s="493"/>
      <c r="BV40" s="9"/>
      <c r="BW40" s="492" t="str">
        <f t="shared" si="4"/>
        <v/>
      </c>
      <c r="BX40" s="492"/>
      <c r="BY40" s="493" t="str">
        <f>IF('各会計、関係団体の財政状況及び健全化判断比率'!B74="","",'各会計、関係団体の財政状況及び健全化判断比率'!B74)</f>
        <v/>
      </c>
      <c r="BZ40" s="493"/>
      <c r="CA40" s="493"/>
      <c r="CB40" s="493"/>
      <c r="CC40" s="493"/>
      <c r="CD40" s="493"/>
      <c r="CE40" s="493"/>
      <c r="CF40" s="493"/>
      <c r="CG40" s="493"/>
      <c r="CH40" s="493"/>
      <c r="CI40" s="493"/>
      <c r="CJ40" s="493"/>
      <c r="CK40" s="493"/>
      <c r="CL40" s="493"/>
      <c r="CM40" s="493"/>
      <c r="CN40" s="9"/>
      <c r="CO40" s="492" t="str">
        <f t="shared" si="5"/>
        <v/>
      </c>
      <c r="CP40" s="492"/>
      <c r="CQ40" s="493" t="str">
        <f>IF('各会計、関係団体の財政状況及び健全化判断比率'!BS13="","",'各会計、関係団体の財政状況及び健全化判断比率'!BS13)</f>
        <v/>
      </c>
      <c r="CR40" s="493"/>
      <c r="CS40" s="493"/>
      <c r="CT40" s="493"/>
      <c r="CU40" s="493"/>
      <c r="CV40" s="493"/>
      <c r="CW40" s="493"/>
      <c r="CX40" s="493"/>
      <c r="CY40" s="493"/>
      <c r="CZ40" s="493"/>
      <c r="DA40" s="493"/>
      <c r="DB40" s="493"/>
      <c r="DC40" s="493"/>
      <c r="DD40" s="493"/>
      <c r="DE40" s="493"/>
      <c r="DF40" s="8"/>
      <c r="DG40" s="494" t="str">
        <f>IF('各会計、関係団体の財政状況及び健全化判断比率'!BR13="","",'各会計、関係団体の財政状況及び健全化判断比率'!BR13)</f>
        <v/>
      </c>
      <c r="DH40" s="494"/>
      <c r="DI40" s="21"/>
    </row>
    <row r="41" spans="1:113" ht="32.25" customHeight="1" x14ac:dyDescent="0.15">
      <c r="A41" s="2"/>
      <c r="B41" s="5"/>
      <c r="C41" s="492" t="str">
        <f t="shared" si="0"/>
        <v/>
      </c>
      <c r="D41" s="492"/>
      <c r="E41" s="493" t="str">
        <f>IF('各会計、関係団体の財政状況及び健全化判断比率'!B14="","",'各会計、関係団体の財政状況及び健全化判断比率'!B14)</f>
        <v/>
      </c>
      <c r="F41" s="493"/>
      <c r="G41" s="493"/>
      <c r="H41" s="493"/>
      <c r="I41" s="493"/>
      <c r="J41" s="493"/>
      <c r="K41" s="493"/>
      <c r="L41" s="493"/>
      <c r="M41" s="493"/>
      <c r="N41" s="493"/>
      <c r="O41" s="493"/>
      <c r="P41" s="493"/>
      <c r="Q41" s="493"/>
      <c r="R41" s="493"/>
      <c r="S41" s="493"/>
      <c r="T41" s="9"/>
      <c r="U41" s="492" t="str">
        <f t="shared" si="1"/>
        <v/>
      </c>
      <c r="V41" s="492"/>
      <c r="W41" s="493"/>
      <c r="X41" s="493"/>
      <c r="Y41" s="493"/>
      <c r="Z41" s="493"/>
      <c r="AA41" s="493"/>
      <c r="AB41" s="493"/>
      <c r="AC41" s="493"/>
      <c r="AD41" s="493"/>
      <c r="AE41" s="493"/>
      <c r="AF41" s="493"/>
      <c r="AG41" s="493"/>
      <c r="AH41" s="493"/>
      <c r="AI41" s="493"/>
      <c r="AJ41" s="493"/>
      <c r="AK41" s="493"/>
      <c r="AL41" s="9"/>
      <c r="AM41" s="492" t="str">
        <f t="shared" si="2"/>
        <v/>
      </c>
      <c r="AN41" s="492"/>
      <c r="AO41" s="493"/>
      <c r="AP41" s="493"/>
      <c r="AQ41" s="493"/>
      <c r="AR41" s="493"/>
      <c r="AS41" s="493"/>
      <c r="AT41" s="493"/>
      <c r="AU41" s="493"/>
      <c r="AV41" s="493"/>
      <c r="AW41" s="493"/>
      <c r="AX41" s="493"/>
      <c r="AY41" s="493"/>
      <c r="AZ41" s="493"/>
      <c r="BA41" s="493"/>
      <c r="BB41" s="493"/>
      <c r="BC41" s="493"/>
      <c r="BD41" s="9"/>
      <c r="BE41" s="492" t="str">
        <f t="shared" si="3"/>
        <v/>
      </c>
      <c r="BF41" s="492"/>
      <c r="BG41" s="493"/>
      <c r="BH41" s="493"/>
      <c r="BI41" s="493"/>
      <c r="BJ41" s="493"/>
      <c r="BK41" s="493"/>
      <c r="BL41" s="493"/>
      <c r="BM41" s="493"/>
      <c r="BN41" s="493"/>
      <c r="BO41" s="493"/>
      <c r="BP41" s="493"/>
      <c r="BQ41" s="493"/>
      <c r="BR41" s="493"/>
      <c r="BS41" s="493"/>
      <c r="BT41" s="493"/>
      <c r="BU41" s="493"/>
      <c r="BV41" s="9"/>
      <c r="BW41" s="492" t="str">
        <f t="shared" si="4"/>
        <v/>
      </c>
      <c r="BX41" s="492"/>
      <c r="BY41" s="493" t="str">
        <f>IF('各会計、関係団体の財政状況及び健全化判断比率'!B75="","",'各会計、関係団体の財政状況及び健全化判断比率'!B75)</f>
        <v/>
      </c>
      <c r="BZ41" s="493"/>
      <c r="CA41" s="493"/>
      <c r="CB41" s="493"/>
      <c r="CC41" s="493"/>
      <c r="CD41" s="493"/>
      <c r="CE41" s="493"/>
      <c r="CF41" s="493"/>
      <c r="CG41" s="493"/>
      <c r="CH41" s="493"/>
      <c r="CI41" s="493"/>
      <c r="CJ41" s="493"/>
      <c r="CK41" s="493"/>
      <c r="CL41" s="493"/>
      <c r="CM41" s="493"/>
      <c r="CN41" s="9"/>
      <c r="CO41" s="492" t="str">
        <f t="shared" si="5"/>
        <v/>
      </c>
      <c r="CP41" s="492"/>
      <c r="CQ41" s="493" t="str">
        <f>IF('各会計、関係団体の財政状況及び健全化判断比率'!BS14="","",'各会計、関係団体の財政状況及び健全化判断比率'!BS14)</f>
        <v/>
      </c>
      <c r="CR41" s="493"/>
      <c r="CS41" s="493"/>
      <c r="CT41" s="493"/>
      <c r="CU41" s="493"/>
      <c r="CV41" s="493"/>
      <c r="CW41" s="493"/>
      <c r="CX41" s="493"/>
      <c r="CY41" s="493"/>
      <c r="CZ41" s="493"/>
      <c r="DA41" s="493"/>
      <c r="DB41" s="493"/>
      <c r="DC41" s="493"/>
      <c r="DD41" s="493"/>
      <c r="DE41" s="493"/>
      <c r="DF41" s="8"/>
      <c r="DG41" s="494" t="str">
        <f>IF('各会計、関係団体の財政状況及び健全化判断比率'!BR14="","",'各会計、関係団体の財政状況及び健全化判断比率'!BR14)</f>
        <v/>
      </c>
      <c r="DH41" s="494"/>
      <c r="DI41" s="21"/>
    </row>
    <row r="42" spans="1:113" ht="32.25" customHeight="1" x14ac:dyDescent="0.15">
      <c r="B42" s="5"/>
      <c r="C42" s="492" t="str">
        <f t="shared" si="0"/>
        <v/>
      </c>
      <c r="D42" s="492"/>
      <c r="E42" s="493" t="str">
        <f>IF('各会計、関係団体の財政状況及び健全化判断比率'!B15="","",'各会計、関係団体の財政状況及び健全化判断比率'!B15)</f>
        <v/>
      </c>
      <c r="F42" s="493"/>
      <c r="G42" s="493"/>
      <c r="H42" s="493"/>
      <c r="I42" s="493"/>
      <c r="J42" s="493"/>
      <c r="K42" s="493"/>
      <c r="L42" s="493"/>
      <c r="M42" s="493"/>
      <c r="N42" s="493"/>
      <c r="O42" s="493"/>
      <c r="P42" s="493"/>
      <c r="Q42" s="493"/>
      <c r="R42" s="493"/>
      <c r="S42" s="493"/>
      <c r="T42" s="9"/>
      <c r="U42" s="492" t="str">
        <f t="shared" si="1"/>
        <v/>
      </c>
      <c r="V42" s="492"/>
      <c r="W42" s="493"/>
      <c r="X42" s="493"/>
      <c r="Y42" s="493"/>
      <c r="Z42" s="493"/>
      <c r="AA42" s="493"/>
      <c r="AB42" s="493"/>
      <c r="AC42" s="493"/>
      <c r="AD42" s="493"/>
      <c r="AE42" s="493"/>
      <c r="AF42" s="493"/>
      <c r="AG42" s="493"/>
      <c r="AH42" s="493"/>
      <c r="AI42" s="493"/>
      <c r="AJ42" s="493"/>
      <c r="AK42" s="493"/>
      <c r="AL42" s="9"/>
      <c r="AM42" s="492" t="str">
        <f t="shared" si="2"/>
        <v/>
      </c>
      <c r="AN42" s="492"/>
      <c r="AO42" s="493"/>
      <c r="AP42" s="493"/>
      <c r="AQ42" s="493"/>
      <c r="AR42" s="493"/>
      <c r="AS42" s="493"/>
      <c r="AT42" s="493"/>
      <c r="AU42" s="493"/>
      <c r="AV42" s="493"/>
      <c r="AW42" s="493"/>
      <c r="AX42" s="493"/>
      <c r="AY42" s="493"/>
      <c r="AZ42" s="493"/>
      <c r="BA42" s="493"/>
      <c r="BB42" s="493"/>
      <c r="BC42" s="493"/>
      <c r="BD42" s="9"/>
      <c r="BE42" s="492" t="str">
        <f t="shared" si="3"/>
        <v/>
      </c>
      <c r="BF42" s="492"/>
      <c r="BG42" s="493"/>
      <c r="BH42" s="493"/>
      <c r="BI42" s="493"/>
      <c r="BJ42" s="493"/>
      <c r="BK42" s="493"/>
      <c r="BL42" s="493"/>
      <c r="BM42" s="493"/>
      <c r="BN42" s="493"/>
      <c r="BO42" s="493"/>
      <c r="BP42" s="493"/>
      <c r="BQ42" s="493"/>
      <c r="BR42" s="493"/>
      <c r="BS42" s="493"/>
      <c r="BT42" s="493"/>
      <c r="BU42" s="493"/>
      <c r="BV42" s="9"/>
      <c r="BW42" s="492" t="str">
        <f t="shared" si="4"/>
        <v/>
      </c>
      <c r="BX42" s="492"/>
      <c r="BY42" s="493" t="str">
        <f>IF('各会計、関係団体の財政状況及び健全化判断比率'!B76="","",'各会計、関係団体の財政状況及び健全化判断比率'!B76)</f>
        <v/>
      </c>
      <c r="BZ42" s="493"/>
      <c r="CA42" s="493"/>
      <c r="CB42" s="493"/>
      <c r="CC42" s="493"/>
      <c r="CD42" s="493"/>
      <c r="CE42" s="493"/>
      <c r="CF42" s="493"/>
      <c r="CG42" s="493"/>
      <c r="CH42" s="493"/>
      <c r="CI42" s="493"/>
      <c r="CJ42" s="493"/>
      <c r="CK42" s="493"/>
      <c r="CL42" s="493"/>
      <c r="CM42" s="493"/>
      <c r="CN42" s="9"/>
      <c r="CO42" s="492" t="str">
        <f t="shared" si="5"/>
        <v/>
      </c>
      <c r="CP42" s="492"/>
      <c r="CQ42" s="493" t="str">
        <f>IF('各会計、関係団体の財政状況及び健全化判断比率'!BS15="","",'各会計、関係団体の財政状況及び健全化判断比率'!BS15)</f>
        <v/>
      </c>
      <c r="CR42" s="493"/>
      <c r="CS42" s="493"/>
      <c r="CT42" s="493"/>
      <c r="CU42" s="493"/>
      <c r="CV42" s="493"/>
      <c r="CW42" s="493"/>
      <c r="CX42" s="493"/>
      <c r="CY42" s="493"/>
      <c r="CZ42" s="493"/>
      <c r="DA42" s="493"/>
      <c r="DB42" s="493"/>
      <c r="DC42" s="493"/>
      <c r="DD42" s="493"/>
      <c r="DE42" s="493"/>
      <c r="DF42" s="8"/>
      <c r="DG42" s="494" t="str">
        <f>IF('各会計、関係団体の財政状況及び健全化判断比率'!BR15="","",'各会計、関係団体の財政状況及び健全化判断比率'!BR15)</f>
        <v/>
      </c>
      <c r="DH42" s="494"/>
      <c r="DI42" s="21"/>
    </row>
    <row r="43" spans="1:113" ht="32.25" customHeight="1" x14ac:dyDescent="0.15">
      <c r="B43" s="5"/>
      <c r="C43" s="492" t="str">
        <f t="shared" si="0"/>
        <v/>
      </c>
      <c r="D43" s="492"/>
      <c r="E43" s="493" t="str">
        <f>IF('各会計、関係団体の財政状況及び健全化判断比率'!B16="","",'各会計、関係団体の財政状況及び健全化判断比率'!B16)</f>
        <v/>
      </c>
      <c r="F43" s="493"/>
      <c r="G43" s="493"/>
      <c r="H43" s="493"/>
      <c r="I43" s="493"/>
      <c r="J43" s="493"/>
      <c r="K43" s="493"/>
      <c r="L43" s="493"/>
      <c r="M43" s="493"/>
      <c r="N43" s="493"/>
      <c r="O43" s="493"/>
      <c r="P43" s="493"/>
      <c r="Q43" s="493"/>
      <c r="R43" s="493"/>
      <c r="S43" s="493"/>
      <c r="T43" s="9"/>
      <c r="U43" s="492" t="str">
        <f t="shared" si="1"/>
        <v/>
      </c>
      <c r="V43" s="492"/>
      <c r="W43" s="493"/>
      <c r="X43" s="493"/>
      <c r="Y43" s="493"/>
      <c r="Z43" s="493"/>
      <c r="AA43" s="493"/>
      <c r="AB43" s="493"/>
      <c r="AC43" s="493"/>
      <c r="AD43" s="493"/>
      <c r="AE43" s="493"/>
      <c r="AF43" s="493"/>
      <c r="AG43" s="493"/>
      <c r="AH43" s="493"/>
      <c r="AI43" s="493"/>
      <c r="AJ43" s="493"/>
      <c r="AK43" s="493"/>
      <c r="AL43" s="9"/>
      <c r="AM43" s="492" t="str">
        <f t="shared" si="2"/>
        <v/>
      </c>
      <c r="AN43" s="492"/>
      <c r="AO43" s="493"/>
      <c r="AP43" s="493"/>
      <c r="AQ43" s="493"/>
      <c r="AR43" s="493"/>
      <c r="AS43" s="493"/>
      <c r="AT43" s="493"/>
      <c r="AU43" s="493"/>
      <c r="AV43" s="493"/>
      <c r="AW43" s="493"/>
      <c r="AX43" s="493"/>
      <c r="AY43" s="493"/>
      <c r="AZ43" s="493"/>
      <c r="BA43" s="493"/>
      <c r="BB43" s="493"/>
      <c r="BC43" s="493"/>
      <c r="BD43" s="9"/>
      <c r="BE43" s="492" t="str">
        <f t="shared" si="3"/>
        <v/>
      </c>
      <c r="BF43" s="492"/>
      <c r="BG43" s="493"/>
      <c r="BH43" s="493"/>
      <c r="BI43" s="493"/>
      <c r="BJ43" s="493"/>
      <c r="BK43" s="493"/>
      <c r="BL43" s="493"/>
      <c r="BM43" s="493"/>
      <c r="BN43" s="493"/>
      <c r="BO43" s="493"/>
      <c r="BP43" s="493"/>
      <c r="BQ43" s="493"/>
      <c r="BR43" s="493"/>
      <c r="BS43" s="493"/>
      <c r="BT43" s="493"/>
      <c r="BU43" s="493"/>
      <c r="BV43" s="9"/>
      <c r="BW43" s="492" t="str">
        <f t="shared" si="4"/>
        <v/>
      </c>
      <c r="BX43" s="492"/>
      <c r="BY43" s="493" t="str">
        <f>IF('各会計、関係団体の財政状況及び健全化判断比率'!B77="","",'各会計、関係団体の財政状況及び健全化判断比率'!B77)</f>
        <v/>
      </c>
      <c r="BZ43" s="493"/>
      <c r="CA43" s="493"/>
      <c r="CB43" s="493"/>
      <c r="CC43" s="493"/>
      <c r="CD43" s="493"/>
      <c r="CE43" s="493"/>
      <c r="CF43" s="493"/>
      <c r="CG43" s="493"/>
      <c r="CH43" s="493"/>
      <c r="CI43" s="493"/>
      <c r="CJ43" s="493"/>
      <c r="CK43" s="493"/>
      <c r="CL43" s="493"/>
      <c r="CM43" s="493"/>
      <c r="CN43" s="9"/>
      <c r="CO43" s="492" t="str">
        <f t="shared" si="5"/>
        <v/>
      </c>
      <c r="CP43" s="492"/>
      <c r="CQ43" s="493" t="str">
        <f>IF('各会計、関係団体の財政状況及び健全化判断比率'!BS16="","",'各会計、関係団体の財政状況及び健全化判断比率'!BS16)</f>
        <v/>
      </c>
      <c r="CR43" s="493"/>
      <c r="CS43" s="493"/>
      <c r="CT43" s="493"/>
      <c r="CU43" s="493"/>
      <c r="CV43" s="493"/>
      <c r="CW43" s="493"/>
      <c r="CX43" s="493"/>
      <c r="CY43" s="493"/>
      <c r="CZ43" s="493"/>
      <c r="DA43" s="493"/>
      <c r="DB43" s="493"/>
      <c r="DC43" s="493"/>
      <c r="DD43" s="493"/>
      <c r="DE43" s="493"/>
      <c r="DF43" s="8"/>
      <c r="DG43" s="494" t="str">
        <f>IF('各会計、関係団体の財政状況及び健全化判断比率'!BR16="","",'各会計、関係団体の財政状況及び健全化判断比率'!BR16)</f>
        <v/>
      </c>
      <c r="DH43" s="494"/>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150</v>
      </c>
    </row>
    <row r="47" spans="1:113" x14ac:dyDescent="0.15">
      <c r="E47" s="1" t="s">
        <v>295</v>
      </c>
    </row>
    <row r="48" spans="1:113" x14ac:dyDescent="0.15">
      <c r="E48" s="1" t="s">
        <v>297</v>
      </c>
    </row>
    <row r="49" spans="5:5" x14ac:dyDescent="0.15">
      <c r="E49" s="1" t="s">
        <v>298</v>
      </c>
    </row>
    <row r="50" spans="5:5" x14ac:dyDescent="0.15">
      <c r="E50" s="1" t="s">
        <v>200</v>
      </c>
    </row>
    <row r="51" spans="5:5" x14ac:dyDescent="0.15">
      <c r="E51" s="1" t="s">
        <v>301</v>
      </c>
    </row>
    <row r="52" spans="5:5" x14ac:dyDescent="0.15">
      <c r="E52" s="1" t="s">
        <v>153</v>
      </c>
    </row>
    <row r="53" spans="5:5" x14ac:dyDescent="0.15"/>
    <row r="54" spans="5:5" x14ac:dyDescent="0.15"/>
    <row r="55" spans="5:5" x14ac:dyDescent="0.15"/>
    <row r="56" spans="5:5" x14ac:dyDescent="0.15"/>
  </sheetData>
  <sheetProtection algorithmName="SHA-512" hashValue="3mCjbAb6LBawm1v3xFRhsWys625L/HUP8KgNR8NKGFjFco6It05MBIP8NevRMZE2kU7C5IgQypBQMCBFK64iDA==" saltValue="6nhI76+SGGHNqFwARTPiv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verticalCentered="1"/>
  <pageMargins left="0" right="0" top="0" bottom="0" header="0" footer="0"/>
  <pageSetup paperSize="9" scale="57" orientation="landscape" horizontalDpi="300" verticalDpi="300"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5" t="s">
        <v>292</v>
      </c>
      <c r="DI1" s="586"/>
      <c r="DJ1" s="586"/>
      <c r="DK1" s="586"/>
      <c r="DL1" s="586"/>
      <c r="DM1" s="586"/>
      <c r="DN1" s="587"/>
      <c r="DO1" s="1"/>
      <c r="DP1" s="585" t="s">
        <v>90</v>
      </c>
      <c r="DQ1" s="586"/>
      <c r="DR1" s="586"/>
      <c r="DS1" s="586"/>
      <c r="DT1" s="586"/>
      <c r="DU1" s="586"/>
      <c r="DV1" s="586"/>
      <c r="DW1" s="586"/>
      <c r="DX1" s="586"/>
      <c r="DY1" s="586"/>
      <c r="DZ1" s="586"/>
      <c r="EA1" s="586"/>
      <c r="EB1" s="586"/>
      <c r="EC1" s="587"/>
      <c r="ED1" s="2"/>
      <c r="EE1" s="2"/>
      <c r="EF1" s="2"/>
      <c r="EG1" s="2"/>
      <c r="EH1" s="2"/>
      <c r="EI1" s="2"/>
      <c r="EJ1" s="2"/>
      <c r="EK1" s="2"/>
      <c r="EL1" s="2"/>
      <c r="EM1" s="2"/>
    </row>
    <row r="2" spans="2:143" ht="22.5" customHeight="1" x14ac:dyDescent="0.15">
      <c r="B2" s="43" t="s">
        <v>303</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5" t="s">
        <v>117</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5" t="s">
        <v>304</v>
      </c>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418"/>
      <c r="CD3" s="375" t="s">
        <v>305</v>
      </c>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418"/>
    </row>
    <row r="4" spans="2:143" ht="11.25" customHeight="1" x14ac:dyDescent="0.15">
      <c r="B4" s="375" t="s">
        <v>8</v>
      </c>
      <c r="C4" s="376"/>
      <c r="D4" s="376"/>
      <c r="E4" s="376"/>
      <c r="F4" s="376"/>
      <c r="G4" s="376"/>
      <c r="H4" s="376"/>
      <c r="I4" s="376"/>
      <c r="J4" s="376"/>
      <c r="K4" s="376"/>
      <c r="L4" s="376"/>
      <c r="M4" s="376"/>
      <c r="N4" s="376"/>
      <c r="O4" s="376"/>
      <c r="P4" s="376"/>
      <c r="Q4" s="418"/>
      <c r="R4" s="375" t="s">
        <v>308</v>
      </c>
      <c r="S4" s="376"/>
      <c r="T4" s="376"/>
      <c r="U4" s="376"/>
      <c r="V4" s="376"/>
      <c r="W4" s="376"/>
      <c r="X4" s="376"/>
      <c r="Y4" s="418"/>
      <c r="Z4" s="375" t="s">
        <v>311</v>
      </c>
      <c r="AA4" s="376"/>
      <c r="AB4" s="376"/>
      <c r="AC4" s="418"/>
      <c r="AD4" s="375" t="s">
        <v>261</v>
      </c>
      <c r="AE4" s="376"/>
      <c r="AF4" s="376"/>
      <c r="AG4" s="376"/>
      <c r="AH4" s="376"/>
      <c r="AI4" s="376"/>
      <c r="AJ4" s="376"/>
      <c r="AK4" s="418"/>
      <c r="AL4" s="375" t="s">
        <v>311</v>
      </c>
      <c r="AM4" s="376"/>
      <c r="AN4" s="376"/>
      <c r="AO4" s="418"/>
      <c r="AP4" s="588" t="s">
        <v>314</v>
      </c>
      <c r="AQ4" s="588"/>
      <c r="AR4" s="588"/>
      <c r="AS4" s="588"/>
      <c r="AT4" s="588"/>
      <c r="AU4" s="588"/>
      <c r="AV4" s="588"/>
      <c r="AW4" s="588"/>
      <c r="AX4" s="588"/>
      <c r="AY4" s="588"/>
      <c r="AZ4" s="588"/>
      <c r="BA4" s="588"/>
      <c r="BB4" s="588"/>
      <c r="BC4" s="588"/>
      <c r="BD4" s="588"/>
      <c r="BE4" s="588"/>
      <c r="BF4" s="588"/>
      <c r="BG4" s="588" t="s">
        <v>294</v>
      </c>
      <c r="BH4" s="588"/>
      <c r="BI4" s="588"/>
      <c r="BJ4" s="588"/>
      <c r="BK4" s="588"/>
      <c r="BL4" s="588"/>
      <c r="BM4" s="588"/>
      <c r="BN4" s="588"/>
      <c r="BO4" s="588" t="s">
        <v>311</v>
      </c>
      <c r="BP4" s="588"/>
      <c r="BQ4" s="588"/>
      <c r="BR4" s="588"/>
      <c r="BS4" s="588" t="s">
        <v>315</v>
      </c>
      <c r="BT4" s="588"/>
      <c r="BU4" s="588"/>
      <c r="BV4" s="588"/>
      <c r="BW4" s="588"/>
      <c r="BX4" s="588"/>
      <c r="BY4" s="588"/>
      <c r="BZ4" s="588"/>
      <c r="CA4" s="588"/>
      <c r="CB4" s="588"/>
      <c r="CD4" s="375" t="s">
        <v>316</v>
      </c>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418"/>
    </row>
    <row r="5" spans="2:143" s="8" customFormat="1" ht="11.25" customHeight="1" x14ac:dyDescent="0.15">
      <c r="B5" s="589" t="s">
        <v>310</v>
      </c>
      <c r="C5" s="590"/>
      <c r="D5" s="590"/>
      <c r="E5" s="590"/>
      <c r="F5" s="590"/>
      <c r="G5" s="590"/>
      <c r="H5" s="590"/>
      <c r="I5" s="590"/>
      <c r="J5" s="590"/>
      <c r="K5" s="590"/>
      <c r="L5" s="590"/>
      <c r="M5" s="590"/>
      <c r="N5" s="590"/>
      <c r="O5" s="590"/>
      <c r="P5" s="590"/>
      <c r="Q5" s="591"/>
      <c r="R5" s="592">
        <v>7942471</v>
      </c>
      <c r="S5" s="593"/>
      <c r="T5" s="593"/>
      <c r="U5" s="593"/>
      <c r="V5" s="593"/>
      <c r="W5" s="593"/>
      <c r="X5" s="593"/>
      <c r="Y5" s="594"/>
      <c r="Z5" s="595">
        <v>23</v>
      </c>
      <c r="AA5" s="595"/>
      <c r="AB5" s="595"/>
      <c r="AC5" s="595"/>
      <c r="AD5" s="596">
        <v>7415694</v>
      </c>
      <c r="AE5" s="596"/>
      <c r="AF5" s="596"/>
      <c r="AG5" s="596"/>
      <c r="AH5" s="596"/>
      <c r="AI5" s="596"/>
      <c r="AJ5" s="596"/>
      <c r="AK5" s="596"/>
      <c r="AL5" s="597">
        <v>52.5</v>
      </c>
      <c r="AM5" s="598"/>
      <c r="AN5" s="598"/>
      <c r="AO5" s="599"/>
      <c r="AP5" s="589" t="s">
        <v>317</v>
      </c>
      <c r="AQ5" s="590"/>
      <c r="AR5" s="590"/>
      <c r="AS5" s="590"/>
      <c r="AT5" s="590"/>
      <c r="AU5" s="590"/>
      <c r="AV5" s="590"/>
      <c r="AW5" s="590"/>
      <c r="AX5" s="590"/>
      <c r="AY5" s="590"/>
      <c r="AZ5" s="590"/>
      <c r="BA5" s="590"/>
      <c r="BB5" s="590"/>
      <c r="BC5" s="590"/>
      <c r="BD5" s="590"/>
      <c r="BE5" s="590"/>
      <c r="BF5" s="591"/>
      <c r="BG5" s="600">
        <v>7415694</v>
      </c>
      <c r="BH5" s="381"/>
      <c r="BI5" s="381"/>
      <c r="BJ5" s="381"/>
      <c r="BK5" s="381"/>
      <c r="BL5" s="381"/>
      <c r="BM5" s="381"/>
      <c r="BN5" s="601"/>
      <c r="BO5" s="602">
        <v>93.4</v>
      </c>
      <c r="BP5" s="602"/>
      <c r="BQ5" s="602"/>
      <c r="BR5" s="602"/>
      <c r="BS5" s="603">
        <v>54715</v>
      </c>
      <c r="BT5" s="603"/>
      <c r="BU5" s="603"/>
      <c r="BV5" s="603"/>
      <c r="BW5" s="603"/>
      <c r="BX5" s="603"/>
      <c r="BY5" s="603"/>
      <c r="BZ5" s="603"/>
      <c r="CA5" s="603"/>
      <c r="CB5" s="604"/>
      <c r="CD5" s="375" t="s">
        <v>314</v>
      </c>
      <c r="CE5" s="376"/>
      <c r="CF5" s="376"/>
      <c r="CG5" s="376"/>
      <c r="CH5" s="376"/>
      <c r="CI5" s="376"/>
      <c r="CJ5" s="376"/>
      <c r="CK5" s="376"/>
      <c r="CL5" s="376"/>
      <c r="CM5" s="376"/>
      <c r="CN5" s="376"/>
      <c r="CO5" s="376"/>
      <c r="CP5" s="376"/>
      <c r="CQ5" s="418"/>
      <c r="CR5" s="375" t="s">
        <v>320</v>
      </c>
      <c r="CS5" s="376"/>
      <c r="CT5" s="376"/>
      <c r="CU5" s="376"/>
      <c r="CV5" s="376"/>
      <c r="CW5" s="376"/>
      <c r="CX5" s="376"/>
      <c r="CY5" s="418"/>
      <c r="CZ5" s="375" t="s">
        <v>311</v>
      </c>
      <c r="DA5" s="376"/>
      <c r="DB5" s="376"/>
      <c r="DC5" s="418"/>
      <c r="DD5" s="375" t="s">
        <v>321</v>
      </c>
      <c r="DE5" s="376"/>
      <c r="DF5" s="376"/>
      <c r="DG5" s="376"/>
      <c r="DH5" s="376"/>
      <c r="DI5" s="376"/>
      <c r="DJ5" s="376"/>
      <c r="DK5" s="376"/>
      <c r="DL5" s="376"/>
      <c r="DM5" s="376"/>
      <c r="DN5" s="376"/>
      <c r="DO5" s="376"/>
      <c r="DP5" s="418"/>
      <c r="DQ5" s="375" t="s">
        <v>323</v>
      </c>
      <c r="DR5" s="376"/>
      <c r="DS5" s="376"/>
      <c r="DT5" s="376"/>
      <c r="DU5" s="376"/>
      <c r="DV5" s="376"/>
      <c r="DW5" s="376"/>
      <c r="DX5" s="376"/>
      <c r="DY5" s="376"/>
      <c r="DZ5" s="376"/>
      <c r="EA5" s="376"/>
      <c r="EB5" s="376"/>
      <c r="EC5" s="418"/>
    </row>
    <row r="6" spans="2:143" ht="11.25" customHeight="1" x14ac:dyDescent="0.15">
      <c r="B6" s="605" t="s">
        <v>324</v>
      </c>
      <c r="C6" s="606"/>
      <c r="D6" s="606"/>
      <c r="E6" s="606"/>
      <c r="F6" s="606"/>
      <c r="G6" s="606"/>
      <c r="H6" s="606"/>
      <c r="I6" s="606"/>
      <c r="J6" s="606"/>
      <c r="K6" s="606"/>
      <c r="L6" s="606"/>
      <c r="M6" s="606"/>
      <c r="N6" s="606"/>
      <c r="O6" s="606"/>
      <c r="P6" s="606"/>
      <c r="Q6" s="607"/>
      <c r="R6" s="600">
        <v>164193</v>
      </c>
      <c r="S6" s="381"/>
      <c r="T6" s="381"/>
      <c r="U6" s="381"/>
      <c r="V6" s="381"/>
      <c r="W6" s="381"/>
      <c r="X6" s="381"/>
      <c r="Y6" s="601"/>
      <c r="Z6" s="602">
        <v>0.5</v>
      </c>
      <c r="AA6" s="602"/>
      <c r="AB6" s="602"/>
      <c r="AC6" s="602"/>
      <c r="AD6" s="603">
        <v>164193</v>
      </c>
      <c r="AE6" s="603"/>
      <c r="AF6" s="603"/>
      <c r="AG6" s="603"/>
      <c r="AH6" s="603"/>
      <c r="AI6" s="603"/>
      <c r="AJ6" s="603"/>
      <c r="AK6" s="603"/>
      <c r="AL6" s="608">
        <v>1.2</v>
      </c>
      <c r="AM6" s="387"/>
      <c r="AN6" s="387"/>
      <c r="AO6" s="609"/>
      <c r="AP6" s="605" t="s">
        <v>106</v>
      </c>
      <c r="AQ6" s="606"/>
      <c r="AR6" s="606"/>
      <c r="AS6" s="606"/>
      <c r="AT6" s="606"/>
      <c r="AU6" s="606"/>
      <c r="AV6" s="606"/>
      <c r="AW6" s="606"/>
      <c r="AX6" s="606"/>
      <c r="AY6" s="606"/>
      <c r="AZ6" s="606"/>
      <c r="BA6" s="606"/>
      <c r="BB6" s="606"/>
      <c r="BC6" s="606"/>
      <c r="BD6" s="606"/>
      <c r="BE6" s="606"/>
      <c r="BF6" s="607"/>
      <c r="BG6" s="600">
        <v>7415694</v>
      </c>
      <c r="BH6" s="381"/>
      <c r="BI6" s="381"/>
      <c r="BJ6" s="381"/>
      <c r="BK6" s="381"/>
      <c r="BL6" s="381"/>
      <c r="BM6" s="381"/>
      <c r="BN6" s="601"/>
      <c r="BO6" s="602">
        <v>93.4</v>
      </c>
      <c r="BP6" s="602"/>
      <c r="BQ6" s="602"/>
      <c r="BR6" s="602"/>
      <c r="BS6" s="603">
        <v>54715</v>
      </c>
      <c r="BT6" s="603"/>
      <c r="BU6" s="603"/>
      <c r="BV6" s="603"/>
      <c r="BW6" s="603"/>
      <c r="BX6" s="603"/>
      <c r="BY6" s="603"/>
      <c r="BZ6" s="603"/>
      <c r="CA6" s="603"/>
      <c r="CB6" s="604"/>
      <c r="CD6" s="589" t="s">
        <v>325</v>
      </c>
      <c r="CE6" s="590"/>
      <c r="CF6" s="590"/>
      <c r="CG6" s="590"/>
      <c r="CH6" s="590"/>
      <c r="CI6" s="590"/>
      <c r="CJ6" s="590"/>
      <c r="CK6" s="590"/>
      <c r="CL6" s="590"/>
      <c r="CM6" s="590"/>
      <c r="CN6" s="590"/>
      <c r="CO6" s="590"/>
      <c r="CP6" s="590"/>
      <c r="CQ6" s="591"/>
      <c r="CR6" s="600">
        <v>235649</v>
      </c>
      <c r="CS6" s="381"/>
      <c r="CT6" s="381"/>
      <c r="CU6" s="381"/>
      <c r="CV6" s="381"/>
      <c r="CW6" s="381"/>
      <c r="CX6" s="381"/>
      <c r="CY6" s="601"/>
      <c r="CZ6" s="597">
        <v>0.7</v>
      </c>
      <c r="DA6" s="598"/>
      <c r="DB6" s="598"/>
      <c r="DC6" s="610"/>
      <c r="DD6" s="611" t="s">
        <v>202</v>
      </c>
      <c r="DE6" s="381"/>
      <c r="DF6" s="381"/>
      <c r="DG6" s="381"/>
      <c r="DH6" s="381"/>
      <c r="DI6" s="381"/>
      <c r="DJ6" s="381"/>
      <c r="DK6" s="381"/>
      <c r="DL6" s="381"/>
      <c r="DM6" s="381"/>
      <c r="DN6" s="381"/>
      <c r="DO6" s="381"/>
      <c r="DP6" s="601"/>
      <c r="DQ6" s="611">
        <v>235448</v>
      </c>
      <c r="DR6" s="381"/>
      <c r="DS6" s="381"/>
      <c r="DT6" s="381"/>
      <c r="DU6" s="381"/>
      <c r="DV6" s="381"/>
      <c r="DW6" s="381"/>
      <c r="DX6" s="381"/>
      <c r="DY6" s="381"/>
      <c r="DZ6" s="381"/>
      <c r="EA6" s="381"/>
      <c r="EB6" s="381"/>
      <c r="EC6" s="612"/>
    </row>
    <row r="7" spans="2:143" ht="11.25" customHeight="1" x14ac:dyDescent="0.15">
      <c r="B7" s="605" t="s">
        <v>45</v>
      </c>
      <c r="C7" s="606"/>
      <c r="D7" s="606"/>
      <c r="E7" s="606"/>
      <c r="F7" s="606"/>
      <c r="G7" s="606"/>
      <c r="H7" s="606"/>
      <c r="I7" s="606"/>
      <c r="J7" s="606"/>
      <c r="K7" s="606"/>
      <c r="L7" s="606"/>
      <c r="M7" s="606"/>
      <c r="N7" s="606"/>
      <c r="O7" s="606"/>
      <c r="P7" s="606"/>
      <c r="Q7" s="607"/>
      <c r="R7" s="600">
        <v>11079</v>
      </c>
      <c r="S7" s="381"/>
      <c r="T7" s="381"/>
      <c r="U7" s="381"/>
      <c r="V7" s="381"/>
      <c r="W7" s="381"/>
      <c r="X7" s="381"/>
      <c r="Y7" s="601"/>
      <c r="Z7" s="602">
        <v>0</v>
      </c>
      <c r="AA7" s="602"/>
      <c r="AB7" s="602"/>
      <c r="AC7" s="602"/>
      <c r="AD7" s="603">
        <v>11079</v>
      </c>
      <c r="AE7" s="603"/>
      <c r="AF7" s="603"/>
      <c r="AG7" s="603"/>
      <c r="AH7" s="603"/>
      <c r="AI7" s="603"/>
      <c r="AJ7" s="603"/>
      <c r="AK7" s="603"/>
      <c r="AL7" s="608">
        <v>0.1</v>
      </c>
      <c r="AM7" s="387"/>
      <c r="AN7" s="387"/>
      <c r="AO7" s="609"/>
      <c r="AP7" s="605" t="s">
        <v>326</v>
      </c>
      <c r="AQ7" s="606"/>
      <c r="AR7" s="606"/>
      <c r="AS7" s="606"/>
      <c r="AT7" s="606"/>
      <c r="AU7" s="606"/>
      <c r="AV7" s="606"/>
      <c r="AW7" s="606"/>
      <c r="AX7" s="606"/>
      <c r="AY7" s="606"/>
      <c r="AZ7" s="606"/>
      <c r="BA7" s="606"/>
      <c r="BB7" s="606"/>
      <c r="BC7" s="606"/>
      <c r="BD7" s="606"/>
      <c r="BE7" s="606"/>
      <c r="BF7" s="607"/>
      <c r="BG7" s="600">
        <v>3172641</v>
      </c>
      <c r="BH7" s="381"/>
      <c r="BI7" s="381"/>
      <c r="BJ7" s="381"/>
      <c r="BK7" s="381"/>
      <c r="BL7" s="381"/>
      <c r="BM7" s="381"/>
      <c r="BN7" s="601"/>
      <c r="BO7" s="602">
        <v>39.9</v>
      </c>
      <c r="BP7" s="602"/>
      <c r="BQ7" s="602"/>
      <c r="BR7" s="602"/>
      <c r="BS7" s="603">
        <v>54715</v>
      </c>
      <c r="BT7" s="603"/>
      <c r="BU7" s="603"/>
      <c r="BV7" s="603"/>
      <c r="BW7" s="603"/>
      <c r="BX7" s="603"/>
      <c r="BY7" s="603"/>
      <c r="BZ7" s="603"/>
      <c r="CA7" s="603"/>
      <c r="CB7" s="604"/>
      <c r="CD7" s="605" t="s">
        <v>329</v>
      </c>
      <c r="CE7" s="606"/>
      <c r="CF7" s="606"/>
      <c r="CG7" s="606"/>
      <c r="CH7" s="606"/>
      <c r="CI7" s="606"/>
      <c r="CJ7" s="606"/>
      <c r="CK7" s="606"/>
      <c r="CL7" s="606"/>
      <c r="CM7" s="606"/>
      <c r="CN7" s="606"/>
      <c r="CO7" s="606"/>
      <c r="CP7" s="606"/>
      <c r="CQ7" s="607"/>
      <c r="CR7" s="600">
        <v>9233470</v>
      </c>
      <c r="CS7" s="381"/>
      <c r="CT7" s="381"/>
      <c r="CU7" s="381"/>
      <c r="CV7" s="381"/>
      <c r="CW7" s="381"/>
      <c r="CX7" s="381"/>
      <c r="CY7" s="601"/>
      <c r="CZ7" s="602">
        <v>27.7</v>
      </c>
      <c r="DA7" s="602"/>
      <c r="DB7" s="602"/>
      <c r="DC7" s="602"/>
      <c r="DD7" s="611">
        <v>9536</v>
      </c>
      <c r="DE7" s="381"/>
      <c r="DF7" s="381"/>
      <c r="DG7" s="381"/>
      <c r="DH7" s="381"/>
      <c r="DI7" s="381"/>
      <c r="DJ7" s="381"/>
      <c r="DK7" s="381"/>
      <c r="DL7" s="381"/>
      <c r="DM7" s="381"/>
      <c r="DN7" s="381"/>
      <c r="DO7" s="381"/>
      <c r="DP7" s="601"/>
      <c r="DQ7" s="611">
        <v>2231515</v>
      </c>
      <c r="DR7" s="381"/>
      <c r="DS7" s="381"/>
      <c r="DT7" s="381"/>
      <c r="DU7" s="381"/>
      <c r="DV7" s="381"/>
      <c r="DW7" s="381"/>
      <c r="DX7" s="381"/>
      <c r="DY7" s="381"/>
      <c r="DZ7" s="381"/>
      <c r="EA7" s="381"/>
      <c r="EB7" s="381"/>
      <c r="EC7" s="612"/>
    </row>
    <row r="8" spans="2:143" ht="11.25" customHeight="1" x14ac:dyDescent="0.15">
      <c r="B8" s="605" t="s">
        <v>330</v>
      </c>
      <c r="C8" s="606"/>
      <c r="D8" s="606"/>
      <c r="E8" s="606"/>
      <c r="F8" s="606"/>
      <c r="G8" s="606"/>
      <c r="H8" s="606"/>
      <c r="I8" s="606"/>
      <c r="J8" s="606"/>
      <c r="K8" s="606"/>
      <c r="L8" s="606"/>
      <c r="M8" s="606"/>
      <c r="N8" s="606"/>
      <c r="O8" s="606"/>
      <c r="P8" s="606"/>
      <c r="Q8" s="607"/>
      <c r="R8" s="600">
        <v>57460</v>
      </c>
      <c r="S8" s="381"/>
      <c r="T8" s="381"/>
      <c r="U8" s="381"/>
      <c r="V8" s="381"/>
      <c r="W8" s="381"/>
      <c r="X8" s="381"/>
      <c r="Y8" s="601"/>
      <c r="Z8" s="602">
        <v>0.2</v>
      </c>
      <c r="AA8" s="602"/>
      <c r="AB8" s="602"/>
      <c r="AC8" s="602"/>
      <c r="AD8" s="603">
        <v>57460</v>
      </c>
      <c r="AE8" s="603"/>
      <c r="AF8" s="603"/>
      <c r="AG8" s="603"/>
      <c r="AH8" s="603"/>
      <c r="AI8" s="603"/>
      <c r="AJ8" s="603"/>
      <c r="AK8" s="603"/>
      <c r="AL8" s="608">
        <v>0.4</v>
      </c>
      <c r="AM8" s="387"/>
      <c r="AN8" s="387"/>
      <c r="AO8" s="609"/>
      <c r="AP8" s="605" t="s">
        <v>108</v>
      </c>
      <c r="AQ8" s="606"/>
      <c r="AR8" s="606"/>
      <c r="AS8" s="606"/>
      <c r="AT8" s="606"/>
      <c r="AU8" s="606"/>
      <c r="AV8" s="606"/>
      <c r="AW8" s="606"/>
      <c r="AX8" s="606"/>
      <c r="AY8" s="606"/>
      <c r="AZ8" s="606"/>
      <c r="BA8" s="606"/>
      <c r="BB8" s="606"/>
      <c r="BC8" s="606"/>
      <c r="BD8" s="606"/>
      <c r="BE8" s="606"/>
      <c r="BF8" s="607"/>
      <c r="BG8" s="600">
        <v>103536</v>
      </c>
      <c r="BH8" s="381"/>
      <c r="BI8" s="381"/>
      <c r="BJ8" s="381"/>
      <c r="BK8" s="381"/>
      <c r="BL8" s="381"/>
      <c r="BM8" s="381"/>
      <c r="BN8" s="601"/>
      <c r="BO8" s="602">
        <v>1.3</v>
      </c>
      <c r="BP8" s="602"/>
      <c r="BQ8" s="602"/>
      <c r="BR8" s="602"/>
      <c r="BS8" s="611" t="s">
        <v>202</v>
      </c>
      <c r="BT8" s="381"/>
      <c r="BU8" s="381"/>
      <c r="BV8" s="381"/>
      <c r="BW8" s="381"/>
      <c r="BX8" s="381"/>
      <c r="BY8" s="381"/>
      <c r="BZ8" s="381"/>
      <c r="CA8" s="381"/>
      <c r="CB8" s="612"/>
      <c r="CD8" s="605" t="s">
        <v>333</v>
      </c>
      <c r="CE8" s="606"/>
      <c r="CF8" s="606"/>
      <c r="CG8" s="606"/>
      <c r="CH8" s="606"/>
      <c r="CI8" s="606"/>
      <c r="CJ8" s="606"/>
      <c r="CK8" s="606"/>
      <c r="CL8" s="606"/>
      <c r="CM8" s="606"/>
      <c r="CN8" s="606"/>
      <c r="CO8" s="606"/>
      <c r="CP8" s="606"/>
      <c r="CQ8" s="607"/>
      <c r="CR8" s="600">
        <v>10738958</v>
      </c>
      <c r="CS8" s="381"/>
      <c r="CT8" s="381"/>
      <c r="CU8" s="381"/>
      <c r="CV8" s="381"/>
      <c r="CW8" s="381"/>
      <c r="CX8" s="381"/>
      <c r="CY8" s="601"/>
      <c r="CZ8" s="602">
        <v>32.200000000000003</v>
      </c>
      <c r="DA8" s="602"/>
      <c r="DB8" s="602"/>
      <c r="DC8" s="602"/>
      <c r="DD8" s="611">
        <v>88798</v>
      </c>
      <c r="DE8" s="381"/>
      <c r="DF8" s="381"/>
      <c r="DG8" s="381"/>
      <c r="DH8" s="381"/>
      <c r="DI8" s="381"/>
      <c r="DJ8" s="381"/>
      <c r="DK8" s="381"/>
      <c r="DL8" s="381"/>
      <c r="DM8" s="381"/>
      <c r="DN8" s="381"/>
      <c r="DO8" s="381"/>
      <c r="DP8" s="601"/>
      <c r="DQ8" s="611">
        <v>5372272</v>
      </c>
      <c r="DR8" s="381"/>
      <c r="DS8" s="381"/>
      <c r="DT8" s="381"/>
      <c r="DU8" s="381"/>
      <c r="DV8" s="381"/>
      <c r="DW8" s="381"/>
      <c r="DX8" s="381"/>
      <c r="DY8" s="381"/>
      <c r="DZ8" s="381"/>
      <c r="EA8" s="381"/>
      <c r="EB8" s="381"/>
      <c r="EC8" s="612"/>
    </row>
    <row r="9" spans="2:143" ht="11.25" customHeight="1" x14ac:dyDescent="0.15">
      <c r="B9" s="605" t="s">
        <v>332</v>
      </c>
      <c r="C9" s="606"/>
      <c r="D9" s="606"/>
      <c r="E9" s="606"/>
      <c r="F9" s="606"/>
      <c r="G9" s="606"/>
      <c r="H9" s="606"/>
      <c r="I9" s="606"/>
      <c r="J9" s="606"/>
      <c r="K9" s="606"/>
      <c r="L9" s="606"/>
      <c r="M9" s="606"/>
      <c r="N9" s="606"/>
      <c r="O9" s="606"/>
      <c r="P9" s="606"/>
      <c r="Q9" s="607"/>
      <c r="R9" s="600">
        <v>63260</v>
      </c>
      <c r="S9" s="381"/>
      <c r="T9" s="381"/>
      <c r="U9" s="381"/>
      <c r="V9" s="381"/>
      <c r="W9" s="381"/>
      <c r="X9" s="381"/>
      <c r="Y9" s="601"/>
      <c r="Z9" s="602">
        <v>0.2</v>
      </c>
      <c r="AA9" s="602"/>
      <c r="AB9" s="602"/>
      <c r="AC9" s="602"/>
      <c r="AD9" s="603">
        <v>63260</v>
      </c>
      <c r="AE9" s="603"/>
      <c r="AF9" s="603"/>
      <c r="AG9" s="603"/>
      <c r="AH9" s="603"/>
      <c r="AI9" s="603"/>
      <c r="AJ9" s="603"/>
      <c r="AK9" s="603"/>
      <c r="AL9" s="608">
        <v>0.4</v>
      </c>
      <c r="AM9" s="387"/>
      <c r="AN9" s="387"/>
      <c r="AO9" s="609"/>
      <c r="AP9" s="605" t="s">
        <v>334</v>
      </c>
      <c r="AQ9" s="606"/>
      <c r="AR9" s="606"/>
      <c r="AS9" s="606"/>
      <c r="AT9" s="606"/>
      <c r="AU9" s="606"/>
      <c r="AV9" s="606"/>
      <c r="AW9" s="606"/>
      <c r="AX9" s="606"/>
      <c r="AY9" s="606"/>
      <c r="AZ9" s="606"/>
      <c r="BA9" s="606"/>
      <c r="BB9" s="606"/>
      <c r="BC9" s="606"/>
      <c r="BD9" s="606"/>
      <c r="BE9" s="606"/>
      <c r="BF9" s="607"/>
      <c r="BG9" s="600">
        <v>2677662</v>
      </c>
      <c r="BH9" s="381"/>
      <c r="BI9" s="381"/>
      <c r="BJ9" s="381"/>
      <c r="BK9" s="381"/>
      <c r="BL9" s="381"/>
      <c r="BM9" s="381"/>
      <c r="BN9" s="601"/>
      <c r="BO9" s="602">
        <v>33.700000000000003</v>
      </c>
      <c r="BP9" s="602"/>
      <c r="BQ9" s="602"/>
      <c r="BR9" s="602"/>
      <c r="BS9" s="611" t="s">
        <v>202</v>
      </c>
      <c r="BT9" s="381"/>
      <c r="BU9" s="381"/>
      <c r="BV9" s="381"/>
      <c r="BW9" s="381"/>
      <c r="BX9" s="381"/>
      <c r="BY9" s="381"/>
      <c r="BZ9" s="381"/>
      <c r="CA9" s="381"/>
      <c r="CB9" s="612"/>
      <c r="CD9" s="605" t="s">
        <v>337</v>
      </c>
      <c r="CE9" s="606"/>
      <c r="CF9" s="606"/>
      <c r="CG9" s="606"/>
      <c r="CH9" s="606"/>
      <c r="CI9" s="606"/>
      <c r="CJ9" s="606"/>
      <c r="CK9" s="606"/>
      <c r="CL9" s="606"/>
      <c r="CM9" s="606"/>
      <c r="CN9" s="606"/>
      <c r="CO9" s="606"/>
      <c r="CP9" s="606"/>
      <c r="CQ9" s="607"/>
      <c r="CR9" s="600">
        <v>1891999</v>
      </c>
      <c r="CS9" s="381"/>
      <c r="CT9" s="381"/>
      <c r="CU9" s="381"/>
      <c r="CV9" s="381"/>
      <c r="CW9" s="381"/>
      <c r="CX9" s="381"/>
      <c r="CY9" s="601"/>
      <c r="CZ9" s="602">
        <v>5.7</v>
      </c>
      <c r="DA9" s="602"/>
      <c r="DB9" s="602"/>
      <c r="DC9" s="602"/>
      <c r="DD9" s="611">
        <v>85319</v>
      </c>
      <c r="DE9" s="381"/>
      <c r="DF9" s="381"/>
      <c r="DG9" s="381"/>
      <c r="DH9" s="381"/>
      <c r="DI9" s="381"/>
      <c r="DJ9" s="381"/>
      <c r="DK9" s="381"/>
      <c r="DL9" s="381"/>
      <c r="DM9" s="381"/>
      <c r="DN9" s="381"/>
      <c r="DO9" s="381"/>
      <c r="DP9" s="601"/>
      <c r="DQ9" s="611">
        <v>1253141</v>
      </c>
      <c r="DR9" s="381"/>
      <c r="DS9" s="381"/>
      <c r="DT9" s="381"/>
      <c r="DU9" s="381"/>
      <c r="DV9" s="381"/>
      <c r="DW9" s="381"/>
      <c r="DX9" s="381"/>
      <c r="DY9" s="381"/>
      <c r="DZ9" s="381"/>
      <c r="EA9" s="381"/>
      <c r="EB9" s="381"/>
      <c r="EC9" s="612"/>
    </row>
    <row r="10" spans="2:143" ht="11.25" customHeight="1" x14ac:dyDescent="0.15">
      <c r="B10" s="605" t="s">
        <v>129</v>
      </c>
      <c r="C10" s="606"/>
      <c r="D10" s="606"/>
      <c r="E10" s="606"/>
      <c r="F10" s="606"/>
      <c r="G10" s="606"/>
      <c r="H10" s="606"/>
      <c r="I10" s="606"/>
      <c r="J10" s="606"/>
      <c r="K10" s="606"/>
      <c r="L10" s="606"/>
      <c r="M10" s="606"/>
      <c r="N10" s="606"/>
      <c r="O10" s="606"/>
      <c r="P10" s="606"/>
      <c r="Q10" s="607"/>
      <c r="R10" s="600" t="s">
        <v>202</v>
      </c>
      <c r="S10" s="381"/>
      <c r="T10" s="381"/>
      <c r="U10" s="381"/>
      <c r="V10" s="381"/>
      <c r="W10" s="381"/>
      <c r="X10" s="381"/>
      <c r="Y10" s="601"/>
      <c r="Z10" s="602" t="s">
        <v>202</v>
      </c>
      <c r="AA10" s="602"/>
      <c r="AB10" s="602"/>
      <c r="AC10" s="602"/>
      <c r="AD10" s="603" t="s">
        <v>202</v>
      </c>
      <c r="AE10" s="603"/>
      <c r="AF10" s="603"/>
      <c r="AG10" s="603"/>
      <c r="AH10" s="603"/>
      <c r="AI10" s="603"/>
      <c r="AJ10" s="603"/>
      <c r="AK10" s="603"/>
      <c r="AL10" s="608" t="s">
        <v>202</v>
      </c>
      <c r="AM10" s="387"/>
      <c r="AN10" s="387"/>
      <c r="AO10" s="609"/>
      <c r="AP10" s="605" t="s">
        <v>193</v>
      </c>
      <c r="AQ10" s="606"/>
      <c r="AR10" s="606"/>
      <c r="AS10" s="606"/>
      <c r="AT10" s="606"/>
      <c r="AU10" s="606"/>
      <c r="AV10" s="606"/>
      <c r="AW10" s="606"/>
      <c r="AX10" s="606"/>
      <c r="AY10" s="606"/>
      <c r="AZ10" s="606"/>
      <c r="BA10" s="606"/>
      <c r="BB10" s="606"/>
      <c r="BC10" s="606"/>
      <c r="BD10" s="606"/>
      <c r="BE10" s="606"/>
      <c r="BF10" s="607"/>
      <c r="BG10" s="600">
        <v>150040</v>
      </c>
      <c r="BH10" s="381"/>
      <c r="BI10" s="381"/>
      <c r="BJ10" s="381"/>
      <c r="BK10" s="381"/>
      <c r="BL10" s="381"/>
      <c r="BM10" s="381"/>
      <c r="BN10" s="601"/>
      <c r="BO10" s="602">
        <v>1.9</v>
      </c>
      <c r="BP10" s="602"/>
      <c r="BQ10" s="602"/>
      <c r="BR10" s="602"/>
      <c r="BS10" s="611" t="s">
        <v>202</v>
      </c>
      <c r="BT10" s="381"/>
      <c r="BU10" s="381"/>
      <c r="BV10" s="381"/>
      <c r="BW10" s="381"/>
      <c r="BX10" s="381"/>
      <c r="BY10" s="381"/>
      <c r="BZ10" s="381"/>
      <c r="CA10" s="381"/>
      <c r="CB10" s="612"/>
      <c r="CD10" s="605" t="s">
        <v>46</v>
      </c>
      <c r="CE10" s="606"/>
      <c r="CF10" s="606"/>
      <c r="CG10" s="606"/>
      <c r="CH10" s="606"/>
      <c r="CI10" s="606"/>
      <c r="CJ10" s="606"/>
      <c r="CK10" s="606"/>
      <c r="CL10" s="606"/>
      <c r="CM10" s="606"/>
      <c r="CN10" s="606"/>
      <c r="CO10" s="606"/>
      <c r="CP10" s="606"/>
      <c r="CQ10" s="607"/>
      <c r="CR10" s="600">
        <v>46034</v>
      </c>
      <c r="CS10" s="381"/>
      <c r="CT10" s="381"/>
      <c r="CU10" s="381"/>
      <c r="CV10" s="381"/>
      <c r="CW10" s="381"/>
      <c r="CX10" s="381"/>
      <c r="CY10" s="601"/>
      <c r="CZ10" s="602">
        <v>0.1</v>
      </c>
      <c r="DA10" s="602"/>
      <c r="DB10" s="602"/>
      <c r="DC10" s="602"/>
      <c r="DD10" s="611" t="s">
        <v>202</v>
      </c>
      <c r="DE10" s="381"/>
      <c r="DF10" s="381"/>
      <c r="DG10" s="381"/>
      <c r="DH10" s="381"/>
      <c r="DI10" s="381"/>
      <c r="DJ10" s="381"/>
      <c r="DK10" s="381"/>
      <c r="DL10" s="381"/>
      <c r="DM10" s="381"/>
      <c r="DN10" s="381"/>
      <c r="DO10" s="381"/>
      <c r="DP10" s="601"/>
      <c r="DQ10" s="611">
        <v>44528</v>
      </c>
      <c r="DR10" s="381"/>
      <c r="DS10" s="381"/>
      <c r="DT10" s="381"/>
      <c r="DU10" s="381"/>
      <c r="DV10" s="381"/>
      <c r="DW10" s="381"/>
      <c r="DX10" s="381"/>
      <c r="DY10" s="381"/>
      <c r="DZ10" s="381"/>
      <c r="EA10" s="381"/>
      <c r="EB10" s="381"/>
      <c r="EC10" s="612"/>
    </row>
    <row r="11" spans="2:143" ht="11.25" customHeight="1" x14ac:dyDescent="0.15">
      <c r="B11" s="605" t="s">
        <v>104</v>
      </c>
      <c r="C11" s="606"/>
      <c r="D11" s="606"/>
      <c r="E11" s="606"/>
      <c r="F11" s="606"/>
      <c r="G11" s="606"/>
      <c r="H11" s="606"/>
      <c r="I11" s="606"/>
      <c r="J11" s="606"/>
      <c r="K11" s="606"/>
      <c r="L11" s="606"/>
      <c r="M11" s="606"/>
      <c r="N11" s="606"/>
      <c r="O11" s="606"/>
      <c r="P11" s="606"/>
      <c r="Q11" s="607"/>
      <c r="R11" s="600">
        <v>1385032</v>
      </c>
      <c r="S11" s="381"/>
      <c r="T11" s="381"/>
      <c r="U11" s="381"/>
      <c r="V11" s="381"/>
      <c r="W11" s="381"/>
      <c r="X11" s="381"/>
      <c r="Y11" s="601"/>
      <c r="Z11" s="608">
        <v>4</v>
      </c>
      <c r="AA11" s="387"/>
      <c r="AB11" s="387"/>
      <c r="AC11" s="613"/>
      <c r="AD11" s="611">
        <v>1385032</v>
      </c>
      <c r="AE11" s="381"/>
      <c r="AF11" s="381"/>
      <c r="AG11" s="381"/>
      <c r="AH11" s="381"/>
      <c r="AI11" s="381"/>
      <c r="AJ11" s="381"/>
      <c r="AK11" s="601"/>
      <c r="AL11" s="608">
        <v>9.8000000000000007</v>
      </c>
      <c r="AM11" s="387"/>
      <c r="AN11" s="387"/>
      <c r="AO11" s="609"/>
      <c r="AP11" s="605" t="s">
        <v>339</v>
      </c>
      <c r="AQ11" s="606"/>
      <c r="AR11" s="606"/>
      <c r="AS11" s="606"/>
      <c r="AT11" s="606"/>
      <c r="AU11" s="606"/>
      <c r="AV11" s="606"/>
      <c r="AW11" s="606"/>
      <c r="AX11" s="606"/>
      <c r="AY11" s="606"/>
      <c r="AZ11" s="606"/>
      <c r="BA11" s="606"/>
      <c r="BB11" s="606"/>
      <c r="BC11" s="606"/>
      <c r="BD11" s="606"/>
      <c r="BE11" s="606"/>
      <c r="BF11" s="607"/>
      <c r="BG11" s="600">
        <v>241403</v>
      </c>
      <c r="BH11" s="381"/>
      <c r="BI11" s="381"/>
      <c r="BJ11" s="381"/>
      <c r="BK11" s="381"/>
      <c r="BL11" s="381"/>
      <c r="BM11" s="381"/>
      <c r="BN11" s="601"/>
      <c r="BO11" s="602">
        <v>3</v>
      </c>
      <c r="BP11" s="602"/>
      <c r="BQ11" s="602"/>
      <c r="BR11" s="602"/>
      <c r="BS11" s="611">
        <v>54715</v>
      </c>
      <c r="BT11" s="381"/>
      <c r="BU11" s="381"/>
      <c r="BV11" s="381"/>
      <c r="BW11" s="381"/>
      <c r="BX11" s="381"/>
      <c r="BY11" s="381"/>
      <c r="BZ11" s="381"/>
      <c r="CA11" s="381"/>
      <c r="CB11" s="612"/>
      <c r="CD11" s="605" t="s">
        <v>342</v>
      </c>
      <c r="CE11" s="606"/>
      <c r="CF11" s="606"/>
      <c r="CG11" s="606"/>
      <c r="CH11" s="606"/>
      <c r="CI11" s="606"/>
      <c r="CJ11" s="606"/>
      <c r="CK11" s="606"/>
      <c r="CL11" s="606"/>
      <c r="CM11" s="606"/>
      <c r="CN11" s="606"/>
      <c r="CO11" s="606"/>
      <c r="CP11" s="606"/>
      <c r="CQ11" s="607"/>
      <c r="CR11" s="600">
        <v>550877</v>
      </c>
      <c r="CS11" s="381"/>
      <c r="CT11" s="381"/>
      <c r="CU11" s="381"/>
      <c r="CV11" s="381"/>
      <c r="CW11" s="381"/>
      <c r="CX11" s="381"/>
      <c r="CY11" s="601"/>
      <c r="CZ11" s="602">
        <v>1.7</v>
      </c>
      <c r="DA11" s="602"/>
      <c r="DB11" s="602"/>
      <c r="DC11" s="602"/>
      <c r="DD11" s="611">
        <v>247672</v>
      </c>
      <c r="DE11" s="381"/>
      <c r="DF11" s="381"/>
      <c r="DG11" s="381"/>
      <c r="DH11" s="381"/>
      <c r="DI11" s="381"/>
      <c r="DJ11" s="381"/>
      <c r="DK11" s="381"/>
      <c r="DL11" s="381"/>
      <c r="DM11" s="381"/>
      <c r="DN11" s="381"/>
      <c r="DO11" s="381"/>
      <c r="DP11" s="601"/>
      <c r="DQ11" s="611">
        <v>292562</v>
      </c>
      <c r="DR11" s="381"/>
      <c r="DS11" s="381"/>
      <c r="DT11" s="381"/>
      <c r="DU11" s="381"/>
      <c r="DV11" s="381"/>
      <c r="DW11" s="381"/>
      <c r="DX11" s="381"/>
      <c r="DY11" s="381"/>
      <c r="DZ11" s="381"/>
      <c r="EA11" s="381"/>
      <c r="EB11" s="381"/>
      <c r="EC11" s="612"/>
    </row>
    <row r="12" spans="2:143" ht="11.25" customHeight="1" x14ac:dyDescent="0.15">
      <c r="B12" s="605" t="s">
        <v>144</v>
      </c>
      <c r="C12" s="606"/>
      <c r="D12" s="606"/>
      <c r="E12" s="606"/>
      <c r="F12" s="606"/>
      <c r="G12" s="606"/>
      <c r="H12" s="606"/>
      <c r="I12" s="606"/>
      <c r="J12" s="606"/>
      <c r="K12" s="606"/>
      <c r="L12" s="606"/>
      <c r="M12" s="606"/>
      <c r="N12" s="606"/>
      <c r="O12" s="606"/>
      <c r="P12" s="606"/>
      <c r="Q12" s="607"/>
      <c r="R12" s="600">
        <v>48597</v>
      </c>
      <c r="S12" s="381"/>
      <c r="T12" s="381"/>
      <c r="U12" s="381"/>
      <c r="V12" s="381"/>
      <c r="W12" s="381"/>
      <c r="X12" s="381"/>
      <c r="Y12" s="601"/>
      <c r="Z12" s="602">
        <v>0.1</v>
      </c>
      <c r="AA12" s="602"/>
      <c r="AB12" s="602"/>
      <c r="AC12" s="602"/>
      <c r="AD12" s="603">
        <v>48597</v>
      </c>
      <c r="AE12" s="603"/>
      <c r="AF12" s="603"/>
      <c r="AG12" s="603"/>
      <c r="AH12" s="603"/>
      <c r="AI12" s="603"/>
      <c r="AJ12" s="603"/>
      <c r="AK12" s="603"/>
      <c r="AL12" s="608">
        <v>0.3</v>
      </c>
      <c r="AM12" s="387"/>
      <c r="AN12" s="387"/>
      <c r="AO12" s="609"/>
      <c r="AP12" s="605" t="s">
        <v>343</v>
      </c>
      <c r="AQ12" s="606"/>
      <c r="AR12" s="606"/>
      <c r="AS12" s="606"/>
      <c r="AT12" s="606"/>
      <c r="AU12" s="606"/>
      <c r="AV12" s="606"/>
      <c r="AW12" s="606"/>
      <c r="AX12" s="606"/>
      <c r="AY12" s="606"/>
      <c r="AZ12" s="606"/>
      <c r="BA12" s="606"/>
      <c r="BB12" s="606"/>
      <c r="BC12" s="606"/>
      <c r="BD12" s="606"/>
      <c r="BE12" s="606"/>
      <c r="BF12" s="607"/>
      <c r="BG12" s="600">
        <v>3643813</v>
      </c>
      <c r="BH12" s="381"/>
      <c r="BI12" s="381"/>
      <c r="BJ12" s="381"/>
      <c r="BK12" s="381"/>
      <c r="BL12" s="381"/>
      <c r="BM12" s="381"/>
      <c r="BN12" s="601"/>
      <c r="BO12" s="602">
        <v>45.9</v>
      </c>
      <c r="BP12" s="602"/>
      <c r="BQ12" s="602"/>
      <c r="BR12" s="602"/>
      <c r="BS12" s="611" t="s">
        <v>202</v>
      </c>
      <c r="BT12" s="381"/>
      <c r="BU12" s="381"/>
      <c r="BV12" s="381"/>
      <c r="BW12" s="381"/>
      <c r="BX12" s="381"/>
      <c r="BY12" s="381"/>
      <c r="BZ12" s="381"/>
      <c r="CA12" s="381"/>
      <c r="CB12" s="612"/>
      <c r="CD12" s="605" t="s">
        <v>89</v>
      </c>
      <c r="CE12" s="606"/>
      <c r="CF12" s="606"/>
      <c r="CG12" s="606"/>
      <c r="CH12" s="606"/>
      <c r="CI12" s="606"/>
      <c r="CJ12" s="606"/>
      <c r="CK12" s="606"/>
      <c r="CL12" s="606"/>
      <c r="CM12" s="606"/>
      <c r="CN12" s="606"/>
      <c r="CO12" s="606"/>
      <c r="CP12" s="606"/>
      <c r="CQ12" s="607"/>
      <c r="CR12" s="600">
        <v>583304</v>
      </c>
      <c r="CS12" s="381"/>
      <c r="CT12" s="381"/>
      <c r="CU12" s="381"/>
      <c r="CV12" s="381"/>
      <c r="CW12" s="381"/>
      <c r="CX12" s="381"/>
      <c r="CY12" s="601"/>
      <c r="CZ12" s="602">
        <v>1.8</v>
      </c>
      <c r="DA12" s="602"/>
      <c r="DB12" s="602"/>
      <c r="DC12" s="602"/>
      <c r="DD12" s="611" t="s">
        <v>202</v>
      </c>
      <c r="DE12" s="381"/>
      <c r="DF12" s="381"/>
      <c r="DG12" s="381"/>
      <c r="DH12" s="381"/>
      <c r="DI12" s="381"/>
      <c r="DJ12" s="381"/>
      <c r="DK12" s="381"/>
      <c r="DL12" s="381"/>
      <c r="DM12" s="381"/>
      <c r="DN12" s="381"/>
      <c r="DO12" s="381"/>
      <c r="DP12" s="601"/>
      <c r="DQ12" s="611">
        <v>399983</v>
      </c>
      <c r="DR12" s="381"/>
      <c r="DS12" s="381"/>
      <c r="DT12" s="381"/>
      <c r="DU12" s="381"/>
      <c r="DV12" s="381"/>
      <c r="DW12" s="381"/>
      <c r="DX12" s="381"/>
      <c r="DY12" s="381"/>
      <c r="DZ12" s="381"/>
      <c r="EA12" s="381"/>
      <c r="EB12" s="381"/>
      <c r="EC12" s="612"/>
    </row>
    <row r="13" spans="2:143" ht="11.25" customHeight="1" x14ac:dyDescent="0.15">
      <c r="B13" s="605" t="s">
        <v>344</v>
      </c>
      <c r="C13" s="606"/>
      <c r="D13" s="606"/>
      <c r="E13" s="606"/>
      <c r="F13" s="606"/>
      <c r="G13" s="606"/>
      <c r="H13" s="606"/>
      <c r="I13" s="606"/>
      <c r="J13" s="606"/>
      <c r="K13" s="606"/>
      <c r="L13" s="606"/>
      <c r="M13" s="606"/>
      <c r="N13" s="606"/>
      <c r="O13" s="606"/>
      <c r="P13" s="606"/>
      <c r="Q13" s="607"/>
      <c r="R13" s="600" t="s">
        <v>202</v>
      </c>
      <c r="S13" s="381"/>
      <c r="T13" s="381"/>
      <c r="U13" s="381"/>
      <c r="V13" s="381"/>
      <c r="W13" s="381"/>
      <c r="X13" s="381"/>
      <c r="Y13" s="601"/>
      <c r="Z13" s="602" t="s">
        <v>202</v>
      </c>
      <c r="AA13" s="602"/>
      <c r="AB13" s="602"/>
      <c r="AC13" s="602"/>
      <c r="AD13" s="603" t="s">
        <v>202</v>
      </c>
      <c r="AE13" s="603"/>
      <c r="AF13" s="603"/>
      <c r="AG13" s="603"/>
      <c r="AH13" s="603"/>
      <c r="AI13" s="603"/>
      <c r="AJ13" s="603"/>
      <c r="AK13" s="603"/>
      <c r="AL13" s="608" t="s">
        <v>202</v>
      </c>
      <c r="AM13" s="387"/>
      <c r="AN13" s="387"/>
      <c r="AO13" s="609"/>
      <c r="AP13" s="605" t="s">
        <v>346</v>
      </c>
      <c r="AQ13" s="606"/>
      <c r="AR13" s="606"/>
      <c r="AS13" s="606"/>
      <c r="AT13" s="606"/>
      <c r="AU13" s="606"/>
      <c r="AV13" s="606"/>
      <c r="AW13" s="606"/>
      <c r="AX13" s="606"/>
      <c r="AY13" s="606"/>
      <c r="AZ13" s="606"/>
      <c r="BA13" s="606"/>
      <c r="BB13" s="606"/>
      <c r="BC13" s="606"/>
      <c r="BD13" s="606"/>
      <c r="BE13" s="606"/>
      <c r="BF13" s="607"/>
      <c r="BG13" s="600">
        <v>3620361</v>
      </c>
      <c r="BH13" s="381"/>
      <c r="BI13" s="381"/>
      <c r="BJ13" s="381"/>
      <c r="BK13" s="381"/>
      <c r="BL13" s="381"/>
      <c r="BM13" s="381"/>
      <c r="BN13" s="601"/>
      <c r="BO13" s="602">
        <v>45.6</v>
      </c>
      <c r="BP13" s="602"/>
      <c r="BQ13" s="602"/>
      <c r="BR13" s="602"/>
      <c r="BS13" s="611" t="s">
        <v>202</v>
      </c>
      <c r="BT13" s="381"/>
      <c r="BU13" s="381"/>
      <c r="BV13" s="381"/>
      <c r="BW13" s="381"/>
      <c r="BX13" s="381"/>
      <c r="BY13" s="381"/>
      <c r="BZ13" s="381"/>
      <c r="CA13" s="381"/>
      <c r="CB13" s="612"/>
      <c r="CD13" s="605" t="s">
        <v>347</v>
      </c>
      <c r="CE13" s="606"/>
      <c r="CF13" s="606"/>
      <c r="CG13" s="606"/>
      <c r="CH13" s="606"/>
      <c r="CI13" s="606"/>
      <c r="CJ13" s="606"/>
      <c r="CK13" s="606"/>
      <c r="CL13" s="606"/>
      <c r="CM13" s="606"/>
      <c r="CN13" s="606"/>
      <c r="CO13" s="606"/>
      <c r="CP13" s="606"/>
      <c r="CQ13" s="607"/>
      <c r="CR13" s="600">
        <v>2310426</v>
      </c>
      <c r="CS13" s="381"/>
      <c r="CT13" s="381"/>
      <c r="CU13" s="381"/>
      <c r="CV13" s="381"/>
      <c r="CW13" s="381"/>
      <c r="CX13" s="381"/>
      <c r="CY13" s="601"/>
      <c r="CZ13" s="602">
        <v>6.9</v>
      </c>
      <c r="DA13" s="602"/>
      <c r="DB13" s="602"/>
      <c r="DC13" s="602"/>
      <c r="DD13" s="611">
        <v>335615</v>
      </c>
      <c r="DE13" s="381"/>
      <c r="DF13" s="381"/>
      <c r="DG13" s="381"/>
      <c r="DH13" s="381"/>
      <c r="DI13" s="381"/>
      <c r="DJ13" s="381"/>
      <c r="DK13" s="381"/>
      <c r="DL13" s="381"/>
      <c r="DM13" s="381"/>
      <c r="DN13" s="381"/>
      <c r="DO13" s="381"/>
      <c r="DP13" s="601"/>
      <c r="DQ13" s="611">
        <v>1956335</v>
      </c>
      <c r="DR13" s="381"/>
      <c r="DS13" s="381"/>
      <c r="DT13" s="381"/>
      <c r="DU13" s="381"/>
      <c r="DV13" s="381"/>
      <c r="DW13" s="381"/>
      <c r="DX13" s="381"/>
      <c r="DY13" s="381"/>
      <c r="DZ13" s="381"/>
      <c r="EA13" s="381"/>
      <c r="EB13" s="381"/>
      <c r="EC13" s="612"/>
    </row>
    <row r="14" spans="2:143" ht="11.25" customHeight="1" x14ac:dyDescent="0.15">
      <c r="B14" s="605" t="s">
        <v>349</v>
      </c>
      <c r="C14" s="606"/>
      <c r="D14" s="606"/>
      <c r="E14" s="606"/>
      <c r="F14" s="606"/>
      <c r="G14" s="606"/>
      <c r="H14" s="606"/>
      <c r="I14" s="606"/>
      <c r="J14" s="606"/>
      <c r="K14" s="606"/>
      <c r="L14" s="606"/>
      <c r="M14" s="606"/>
      <c r="N14" s="606"/>
      <c r="O14" s="606"/>
      <c r="P14" s="606"/>
      <c r="Q14" s="607"/>
      <c r="R14" s="600" t="s">
        <v>202</v>
      </c>
      <c r="S14" s="381"/>
      <c r="T14" s="381"/>
      <c r="U14" s="381"/>
      <c r="V14" s="381"/>
      <c r="W14" s="381"/>
      <c r="X14" s="381"/>
      <c r="Y14" s="601"/>
      <c r="Z14" s="602" t="s">
        <v>202</v>
      </c>
      <c r="AA14" s="602"/>
      <c r="AB14" s="602"/>
      <c r="AC14" s="602"/>
      <c r="AD14" s="603" t="s">
        <v>202</v>
      </c>
      <c r="AE14" s="603"/>
      <c r="AF14" s="603"/>
      <c r="AG14" s="603"/>
      <c r="AH14" s="603"/>
      <c r="AI14" s="603"/>
      <c r="AJ14" s="603"/>
      <c r="AK14" s="603"/>
      <c r="AL14" s="608" t="s">
        <v>202</v>
      </c>
      <c r="AM14" s="387"/>
      <c r="AN14" s="387"/>
      <c r="AO14" s="609"/>
      <c r="AP14" s="605" t="s">
        <v>220</v>
      </c>
      <c r="AQ14" s="606"/>
      <c r="AR14" s="606"/>
      <c r="AS14" s="606"/>
      <c r="AT14" s="606"/>
      <c r="AU14" s="606"/>
      <c r="AV14" s="606"/>
      <c r="AW14" s="606"/>
      <c r="AX14" s="606"/>
      <c r="AY14" s="606"/>
      <c r="AZ14" s="606"/>
      <c r="BA14" s="606"/>
      <c r="BB14" s="606"/>
      <c r="BC14" s="606"/>
      <c r="BD14" s="606"/>
      <c r="BE14" s="606"/>
      <c r="BF14" s="607"/>
      <c r="BG14" s="600">
        <v>197513</v>
      </c>
      <c r="BH14" s="381"/>
      <c r="BI14" s="381"/>
      <c r="BJ14" s="381"/>
      <c r="BK14" s="381"/>
      <c r="BL14" s="381"/>
      <c r="BM14" s="381"/>
      <c r="BN14" s="601"/>
      <c r="BO14" s="602">
        <v>2.5</v>
      </c>
      <c r="BP14" s="602"/>
      <c r="BQ14" s="602"/>
      <c r="BR14" s="602"/>
      <c r="BS14" s="611" t="s">
        <v>202</v>
      </c>
      <c r="BT14" s="381"/>
      <c r="BU14" s="381"/>
      <c r="BV14" s="381"/>
      <c r="BW14" s="381"/>
      <c r="BX14" s="381"/>
      <c r="BY14" s="381"/>
      <c r="BZ14" s="381"/>
      <c r="CA14" s="381"/>
      <c r="CB14" s="612"/>
      <c r="CD14" s="605" t="s">
        <v>350</v>
      </c>
      <c r="CE14" s="606"/>
      <c r="CF14" s="606"/>
      <c r="CG14" s="606"/>
      <c r="CH14" s="606"/>
      <c r="CI14" s="606"/>
      <c r="CJ14" s="606"/>
      <c r="CK14" s="606"/>
      <c r="CL14" s="606"/>
      <c r="CM14" s="606"/>
      <c r="CN14" s="606"/>
      <c r="CO14" s="606"/>
      <c r="CP14" s="606"/>
      <c r="CQ14" s="607"/>
      <c r="CR14" s="600">
        <v>871870</v>
      </c>
      <c r="CS14" s="381"/>
      <c r="CT14" s="381"/>
      <c r="CU14" s="381"/>
      <c r="CV14" s="381"/>
      <c r="CW14" s="381"/>
      <c r="CX14" s="381"/>
      <c r="CY14" s="601"/>
      <c r="CZ14" s="602">
        <v>2.6</v>
      </c>
      <c r="DA14" s="602"/>
      <c r="DB14" s="602"/>
      <c r="DC14" s="602"/>
      <c r="DD14" s="611" t="s">
        <v>202</v>
      </c>
      <c r="DE14" s="381"/>
      <c r="DF14" s="381"/>
      <c r="DG14" s="381"/>
      <c r="DH14" s="381"/>
      <c r="DI14" s="381"/>
      <c r="DJ14" s="381"/>
      <c r="DK14" s="381"/>
      <c r="DL14" s="381"/>
      <c r="DM14" s="381"/>
      <c r="DN14" s="381"/>
      <c r="DO14" s="381"/>
      <c r="DP14" s="601"/>
      <c r="DQ14" s="611">
        <v>865716</v>
      </c>
      <c r="DR14" s="381"/>
      <c r="DS14" s="381"/>
      <c r="DT14" s="381"/>
      <c r="DU14" s="381"/>
      <c r="DV14" s="381"/>
      <c r="DW14" s="381"/>
      <c r="DX14" s="381"/>
      <c r="DY14" s="381"/>
      <c r="DZ14" s="381"/>
      <c r="EA14" s="381"/>
      <c r="EB14" s="381"/>
      <c r="EC14" s="612"/>
    </row>
    <row r="15" spans="2:143" ht="11.25" customHeight="1" x14ac:dyDescent="0.15">
      <c r="B15" s="605" t="s">
        <v>318</v>
      </c>
      <c r="C15" s="606"/>
      <c r="D15" s="606"/>
      <c r="E15" s="606"/>
      <c r="F15" s="606"/>
      <c r="G15" s="606"/>
      <c r="H15" s="606"/>
      <c r="I15" s="606"/>
      <c r="J15" s="606"/>
      <c r="K15" s="606"/>
      <c r="L15" s="606"/>
      <c r="M15" s="606"/>
      <c r="N15" s="606"/>
      <c r="O15" s="606"/>
      <c r="P15" s="606"/>
      <c r="Q15" s="607"/>
      <c r="R15" s="600" t="s">
        <v>202</v>
      </c>
      <c r="S15" s="381"/>
      <c r="T15" s="381"/>
      <c r="U15" s="381"/>
      <c r="V15" s="381"/>
      <c r="W15" s="381"/>
      <c r="X15" s="381"/>
      <c r="Y15" s="601"/>
      <c r="Z15" s="602" t="s">
        <v>202</v>
      </c>
      <c r="AA15" s="602"/>
      <c r="AB15" s="602"/>
      <c r="AC15" s="602"/>
      <c r="AD15" s="603" t="s">
        <v>202</v>
      </c>
      <c r="AE15" s="603"/>
      <c r="AF15" s="603"/>
      <c r="AG15" s="603"/>
      <c r="AH15" s="603"/>
      <c r="AI15" s="603"/>
      <c r="AJ15" s="603"/>
      <c r="AK15" s="603"/>
      <c r="AL15" s="608" t="s">
        <v>202</v>
      </c>
      <c r="AM15" s="387"/>
      <c r="AN15" s="387"/>
      <c r="AO15" s="609"/>
      <c r="AP15" s="605" t="s">
        <v>351</v>
      </c>
      <c r="AQ15" s="606"/>
      <c r="AR15" s="606"/>
      <c r="AS15" s="606"/>
      <c r="AT15" s="606"/>
      <c r="AU15" s="606"/>
      <c r="AV15" s="606"/>
      <c r="AW15" s="606"/>
      <c r="AX15" s="606"/>
      <c r="AY15" s="606"/>
      <c r="AZ15" s="606"/>
      <c r="BA15" s="606"/>
      <c r="BB15" s="606"/>
      <c r="BC15" s="606"/>
      <c r="BD15" s="606"/>
      <c r="BE15" s="606"/>
      <c r="BF15" s="607"/>
      <c r="BG15" s="600">
        <v>401727</v>
      </c>
      <c r="BH15" s="381"/>
      <c r="BI15" s="381"/>
      <c r="BJ15" s="381"/>
      <c r="BK15" s="381"/>
      <c r="BL15" s="381"/>
      <c r="BM15" s="381"/>
      <c r="BN15" s="601"/>
      <c r="BO15" s="602">
        <v>5.0999999999999996</v>
      </c>
      <c r="BP15" s="602"/>
      <c r="BQ15" s="602"/>
      <c r="BR15" s="602"/>
      <c r="BS15" s="611" t="s">
        <v>202</v>
      </c>
      <c r="BT15" s="381"/>
      <c r="BU15" s="381"/>
      <c r="BV15" s="381"/>
      <c r="BW15" s="381"/>
      <c r="BX15" s="381"/>
      <c r="BY15" s="381"/>
      <c r="BZ15" s="381"/>
      <c r="CA15" s="381"/>
      <c r="CB15" s="612"/>
      <c r="CD15" s="605" t="s">
        <v>353</v>
      </c>
      <c r="CE15" s="606"/>
      <c r="CF15" s="606"/>
      <c r="CG15" s="606"/>
      <c r="CH15" s="606"/>
      <c r="CI15" s="606"/>
      <c r="CJ15" s="606"/>
      <c r="CK15" s="606"/>
      <c r="CL15" s="606"/>
      <c r="CM15" s="606"/>
      <c r="CN15" s="606"/>
      <c r="CO15" s="606"/>
      <c r="CP15" s="606"/>
      <c r="CQ15" s="607"/>
      <c r="CR15" s="600">
        <v>4110723</v>
      </c>
      <c r="CS15" s="381"/>
      <c r="CT15" s="381"/>
      <c r="CU15" s="381"/>
      <c r="CV15" s="381"/>
      <c r="CW15" s="381"/>
      <c r="CX15" s="381"/>
      <c r="CY15" s="601"/>
      <c r="CZ15" s="602">
        <v>12.3</v>
      </c>
      <c r="DA15" s="602"/>
      <c r="DB15" s="602"/>
      <c r="DC15" s="602"/>
      <c r="DD15" s="611">
        <v>2101131</v>
      </c>
      <c r="DE15" s="381"/>
      <c r="DF15" s="381"/>
      <c r="DG15" s="381"/>
      <c r="DH15" s="381"/>
      <c r="DI15" s="381"/>
      <c r="DJ15" s="381"/>
      <c r="DK15" s="381"/>
      <c r="DL15" s="381"/>
      <c r="DM15" s="381"/>
      <c r="DN15" s="381"/>
      <c r="DO15" s="381"/>
      <c r="DP15" s="601"/>
      <c r="DQ15" s="611">
        <v>2135908</v>
      </c>
      <c r="DR15" s="381"/>
      <c r="DS15" s="381"/>
      <c r="DT15" s="381"/>
      <c r="DU15" s="381"/>
      <c r="DV15" s="381"/>
      <c r="DW15" s="381"/>
      <c r="DX15" s="381"/>
      <c r="DY15" s="381"/>
      <c r="DZ15" s="381"/>
      <c r="EA15" s="381"/>
      <c r="EB15" s="381"/>
      <c r="EC15" s="612"/>
    </row>
    <row r="16" spans="2:143" ht="11.25" customHeight="1" x14ac:dyDescent="0.15">
      <c r="B16" s="605" t="s">
        <v>354</v>
      </c>
      <c r="C16" s="606"/>
      <c r="D16" s="606"/>
      <c r="E16" s="606"/>
      <c r="F16" s="606"/>
      <c r="G16" s="606"/>
      <c r="H16" s="606"/>
      <c r="I16" s="606"/>
      <c r="J16" s="606"/>
      <c r="K16" s="606"/>
      <c r="L16" s="606"/>
      <c r="M16" s="606"/>
      <c r="N16" s="606"/>
      <c r="O16" s="606"/>
      <c r="P16" s="606"/>
      <c r="Q16" s="607"/>
      <c r="R16" s="600">
        <v>16212</v>
      </c>
      <c r="S16" s="381"/>
      <c r="T16" s="381"/>
      <c r="U16" s="381"/>
      <c r="V16" s="381"/>
      <c r="W16" s="381"/>
      <c r="X16" s="381"/>
      <c r="Y16" s="601"/>
      <c r="Z16" s="602">
        <v>0</v>
      </c>
      <c r="AA16" s="602"/>
      <c r="AB16" s="602"/>
      <c r="AC16" s="602"/>
      <c r="AD16" s="603">
        <v>16212</v>
      </c>
      <c r="AE16" s="603"/>
      <c r="AF16" s="603"/>
      <c r="AG16" s="603"/>
      <c r="AH16" s="603"/>
      <c r="AI16" s="603"/>
      <c r="AJ16" s="603"/>
      <c r="AK16" s="603"/>
      <c r="AL16" s="608">
        <v>0.1</v>
      </c>
      <c r="AM16" s="387"/>
      <c r="AN16" s="387"/>
      <c r="AO16" s="609"/>
      <c r="AP16" s="605" t="s">
        <v>355</v>
      </c>
      <c r="AQ16" s="606"/>
      <c r="AR16" s="606"/>
      <c r="AS16" s="606"/>
      <c r="AT16" s="606"/>
      <c r="AU16" s="606"/>
      <c r="AV16" s="606"/>
      <c r="AW16" s="606"/>
      <c r="AX16" s="606"/>
      <c r="AY16" s="606"/>
      <c r="AZ16" s="606"/>
      <c r="BA16" s="606"/>
      <c r="BB16" s="606"/>
      <c r="BC16" s="606"/>
      <c r="BD16" s="606"/>
      <c r="BE16" s="606"/>
      <c r="BF16" s="607"/>
      <c r="BG16" s="600" t="s">
        <v>202</v>
      </c>
      <c r="BH16" s="381"/>
      <c r="BI16" s="381"/>
      <c r="BJ16" s="381"/>
      <c r="BK16" s="381"/>
      <c r="BL16" s="381"/>
      <c r="BM16" s="381"/>
      <c r="BN16" s="601"/>
      <c r="BO16" s="602" t="s">
        <v>202</v>
      </c>
      <c r="BP16" s="602"/>
      <c r="BQ16" s="602"/>
      <c r="BR16" s="602"/>
      <c r="BS16" s="611" t="s">
        <v>202</v>
      </c>
      <c r="BT16" s="381"/>
      <c r="BU16" s="381"/>
      <c r="BV16" s="381"/>
      <c r="BW16" s="381"/>
      <c r="BX16" s="381"/>
      <c r="BY16" s="381"/>
      <c r="BZ16" s="381"/>
      <c r="CA16" s="381"/>
      <c r="CB16" s="612"/>
      <c r="CD16" s="605" t="s">
        <v>356</v>
      </c>
      <c r="CE16" s="606"/>
      <c r="CF16" s="606"/>
      <c r="CG16" s="606"/>
      <c r="CH16" s="606"/>
      <c r="CI16" s="606"/>
      <c r="CJ16" s="606"/>
      <c r="CK16" s="606"/>
      <c r="CL16" s="606"/>
      <c r="CM16" s="606"/>
      <c r="CN16" s="606"/>
      <c r="CO16" s="606"/>
      <c r="CP16" s="606"/>
      <c r="CQ16" s="607"/>
      <c r="CR16" s="600">
        <v>2651</v>
      </c>
      <c r="CS16" s="381"/>
      <c r="CT16" s="381"/>
      <c r="CU16" s="381"/>
      <c r="CV16" s="381"/>
      <c r="CW16" s="381"/>
      <c r="CX16" s="381"/>
      <c r="CY16" s="601"/>
      <c r="CZ16" s="602">
        <v>0</v>
      </c>
      <c r="DA16" s="602"/>
      <c r="DB16" s="602"/>
      <c r="DC16" s="602"/>
      <c r="DD16" s="611" t="s">
        <v>202</v>
      </c>
      <c r="DE16" s="381"/>
      <c r="DF16" s="381"/>
      <c r="DG16" s="381"/>
      <c r="DH16" s="381"/>
      <c r="DI16" s="381"/>
      <c r="DJ16" s="381"/>
      <c r="DK16" s="381"/>
      <c r="DL16" s="381"/>
      <c r="DM16" s="381"/>
      <c r="DN16" s="381"/>
      <c r="DO16" s="381"/>
      <c r="DP16" s="601"/>
      <c r="DQ16" s="611">
        <v>2151</v>
      </c>
      <c r="DR16" s="381"/>
      <c r="DS16" s="381"/>
      <c r="DT16" s="381"/>
      <c r="DU16" s="381"/>
      <c r="DV16" s="381"/>
      <c r="DW16" s="381"/>
      <c r="DX16" s="381"/>
      <c r="DY16" s="381"/>
      <c r="DZ16" s="381"/>
      <c r="EA16" s="381"/>
      <c r="EB16" s="381"/>
      <c r="EC16" s="612"/>
    </row>
    <row r="17" spans="2:133" ht="11.25" customHeight="1" x14ac:dyDescent="0.15">
      <c r="B17" s="605" t="s">
        <v>357</v>
      </c>
      <c r="C17" s="606"/>
      <c r="D17" s="606"/>
      <c r="E17" s="606"/>
      <c r="F17" s="606"/>
      <c r="G17" s="606"/>
      <c r="H17" s="606"/>
      <c r="I17" s="606"/>
      <c r="J17" s="606"/>
      <c r="K17" s="606"/>
      <c r="L17" s="606"/>
      <c r="M17" s="606"/>
      <c r="N17" s="606"/>
      <c r="O17" s="606"/>
      <c r="P17" s="606"/>
      <c r="Q17" s="607"/>
      <c r="R17" s="600">
        <v>37813</v>
      </c>
      <c r="S17" s="381"/>
      <c r="T17" s="381"/>
      <c r="U17" s="381"/>
      <c r="V17" s="381"/>
      <c r="W17" s="381"/>
      <c r="X17" s="381"/>
      <c r="Y17" s="601"/>
      <c r="Z17" s="602">
        <v>0.1</v>
      </c>
      <c r="AA17" s="602"/>
      <c r="AB17" s="602"/>
      <c r="AC17" s="602"/>
      <c r="AD17" s="603">
        <v>37813</v>
      </c>
      <c r="AE17" s="603"/>
      <c r="AF17" s="603"/>
      <c r="AG17" s="603"/>
      <c r="AH17" s="603"/>
      <c r="AI17" s="603"/>
      <c r="AJ17" s="603"/>
      <c r="AK17" s="603"/>
      <c r="AL17" s="608">
        <v>0.3</v>
      </c>
      <c r="AM17" s="387"/>
      <c r="AN17" s="387"/>
      <c r="AO17" s="609"/>
      <c r="AP17" s="605" t="s">
        <v>358</v>
      </c>
      <c r="AQ17" s="606"/>
      <c r="AR17" s="606"/>
      <c r="AS17" s="606"/>
      <c r="AT17" s="606"/>
      <c r="AU17" s="606"/>
      <c r="AV17" s="606"/>
      <c r="AW17" s="606"/>
      <c r="AX17" s="606"/>
      <c r="AY17" s="606"/>
      <c r="AZ17" s="606"/>
      <c r="BA17" s="606"/>
      <c r="BB17" s="606"/>
      <c r="BC17" s="606"/>
      <c r="BD17" s="606"/>
      <c r="BE17" s="606"/>
      <c r="BF17" s="607"/>
      <c r="BG17" s="600" t="s">
        <v>202</v>
      </c>
      <c r="BH17" s="381"/>
      <c r="BI17" s="381"/>
      <c r="BJ17" s="381"/>
      <c r="BK17" s="381"/>
      <c r="BL17" s="381"/>
      <c r="BM17" s="381"/>
      <c r="BN17" s="601"/>
      <c r="BO17" s="602" t="s">
        <v>202</v>
      </c>
      <c r="BP17" s="602"/>
      <c r="BQ17" s="602"/>
      <c r="BR17" s="602"/>
      <c r="BS17" s="611" t="s">
        <v>202</v>
      </c>
      <c r="BT17" s="381"/>
      <c r="BU17" s="381"/>
      <c r="BV17" s="381"/>
      <c r="BW17" s="381"/>
      <c r="BX17" s="381"/>
      <c r="BY17" s="381"/>
      <c r="BZ17" s="381"/>
      <c r="CA17" s="381"/>
      <c r="CB17" s="612"/>
      <c r="CD17" s="605" t="s">
        <v>360</v>
      </c>
      <c r="CE17" s="606"/>
      <c r="CF17" s="606"/>
      <c r="CG17" s="606"/>
      <c r="CH17" s="606"/>
      <c r="CI17" s="606"/>
      <c r="CJ17" s="606"/>
      <c r="CK17" s="606"/>
      <c r="CL17" s="606"/>
      <c r="CM17" s="606"/>
      <c r="CN17" s="606"/>
      <c r="CO17" s="606"/>
      <c r="CP17" s="606"/>
      <c r="CQ17" s="607"/>
      <c r="CR17" s="600">
        <v>2749190</v>
      </c>
      <c r="CS17" s="381"/>
      <c r="CT17" s="381"/>
      <c r="CU17" s="381"/>
      <c r="CV17" s="381"/>
      <c r="CW17" s="381"/>
      <c r="CX17" s="381"/>
      <c r="CY17" s="601"/>
      <c r="CZ17" s="602">
        <v>8.1999999999999993</v>
      </c>
      <c r="DA17" s="602"/>
      <c r="DB17" s="602"/>
      <c r="DC17" s="602"/>
      <c r="DD17" s="611" t="s">
        <v>202</v>
      </c>
      <c r="DE17" s="381"/>
      <c r="DF17" s="381"/>
      <c r="DG17" s="381"/>
      <c r="DH17" s="381"/>
      <c r="DI17" s="381"/>
      <c r="DJ17" s="381"/>
      <c r="DK17" s="381"/>
      <c r="DL17" s="381"/>
      <c r="DM17" s="381"/>
      <c r="DN17" s="381"/>
      <c r="DO17" s="381"/>
      <c r="DP17" s="601"/>
      <c r="DQ17" s="611">
        <v>2740814</v>
      </c>
      <c r="DR17" s="381"/>
      <c r="DS17" s="381"/>
      <c r="DT17" s="381"/>
      <c r="DU17" s="381"/>
      <c r="DV17" s="381"/>
      <c r="DW17" s="381"/>
      <c r="DX17" s="381"/>
      <c r="DY17" s="381"/>
      <c r="DZ17" s="381"/>
      <c r="EA17" s="381"/>
      <c r="EB17" s="381"/>
      <c r="EC17" s="612"/>
    </row>
    <row r="18" spans="2:133" ht="11.25" customHeight="1" x14ac:dyDescent="0.15">
      <c r="B18" s="605" t="s">
        <v>163</v>
      </c>
      <c r="C18" s="606"/>
      <c r="D18" s="606"/>
      <c r="E18" s="606"/>
      <c r="F18" s="606"/>
      <c r="G18" s="606"/>
      <c r="H18" s="606"/>
      <c r="I18" s="606"/>
      <c r="J18" s="606"/>
      <c r="K18" s="606"/>
      <c r="L18" s="606"/>
      <c r="M18" s="606"/>
      <c r="N18" s="606"/>
      <c r="O18" s="606"/>
      <c r="P18" s="606"/>
      <c r="Q18" s="607"/>
      <c r="R18" s="600">
        <v>54642</v>
      </c>
      <c r="S18" s="381"/>
      <c r="T18" s="381"/>
      <c r="U18" s="381"/>
      <c r="V18" s="381"/>
      <c r="W18" s="381"/>
      <c r="X18" s="381"/>
      <c r="Y18" s="601"/>
      <c r="Z18" s="602">
        <v>0.2</v>
      </c>
      <c r="AA18" s="602"/>
      <c r="AB18" s="602"/>
      <c r="AC18" s="602"/>
      <c r="AD18" s="603">
        <v>54642</v>
      </c>
      <c r="AE18" s="603"/>
      <c r="AF18" s="603"/>
      <c r="AG18" s="603"/>
      <c r="AH18" s="603"/>
      <c r="AI18" s="603"/>
      <c r="AJ18" s="603"/>
      <c r="AK18" s="603"/>
      <c r="AL18" s="608">
        <v>0.4</v>
      </c>
      <c r="AM18" s="387"/>
      <c r="AN18" s="387"/>
      <c r="AO18" s="609"/>
      <c r="AP18" s="605" t="s">
        <v>101</v>
      </c>
      <c r="AQ18" s="606"/>
      <c r="AR18" s="606"/>
      <c r="AS18" s="606"/>
      <c r="AT18" s="606"/>
      <c r="AU18" s="606"/>
      <c r="AV18" s="606"/>
      <c r="AW18" s="606"/>
      <c r="AX18" s="606"/>
      <c r="AY18" s="606"/>
      <c r="AZ18" s="606"/>
      <c r="BA18" s="606"/>
      <c r="BB18" s="606"/>
      <c r="BC18" s="606"/>
      <c r="BD18" s="606"/>
      <c r="BE18" s="606"/>
      <c r="BF18" s="607"/>
      <c r="BG18" s="600" t="s">
        <v>202</v>
      </c>
      <c r="BH18" s="381"/>
      <c r="BI18" s="381"/>
      <c r="BJ18" s="381"/>
      <c r="BK18" s="381"/>
      <c r="BL18" s="381"/>
      <c r="BM18" s="381"/>
      <c r="BN18" s="601"/>
      <c r="BO18" s="602" t="s">
        <v>202</v>
      </c>
      <c r="BP18" s="602"/>
      <c r="BQ18" s="602"/>
      <c r="BR18" s="602"/>
      <c r="BS18" s="611" t="s">
        <v>202</v>
      </c>
      <c r="BT18" s="381"/>
      <c r="BU18" s="381"/>
      <c r="BV18" s="381"/>
      <c r="BW18" s="381"/>
      <c r="BX18" s="381"/>
      <c r="BY18" s="381"/>
      <c r="BZ18" s="381"/>
      <c r="CA18" s="381"/>
      <c r="CB18" s="612"/>
      <c r="CD18" s="605" t="s">
        <v>361</v>
      </c>
      <c r="CE18" s="606"/>
      <c r="CF18" s="606"/>
      <c r="CG18" s="606"/>
      <c r="CH18" s="606"/>
      <c r="CI18" s="606"/>
      <c r="CJ18" s="606"/>
      <c r="CK18" s="606"/>
      <c r="CL18" s="606"/>
      <c r="CM18" s="606"/>
      <c r="CN18" s="606"/>
      <c r="CO18" s="606"/>
      <c r="CP18" s="606"/>
      <c r="CQ18" s="607"/>
      <c r="CR18" s="600" t="s">
        <v>202</v>
      </c>
      <c r="CS18" s="381"/>
      <c r="CT18" s="381"/>
      <c r="CU18" s="381"/>
      <c r="CV18" s="381"/>
      <c r="CW18" s="381"/>
      <c r="CX18" s="381"/>
      <c r="CY18" s="601"/>
      <c r="CZ18" s="602" t="s">
        <v>202</v>
      </c>
      <c r="DA18" s="602"/>
      <c r="DB18" s="602"/>
      <c r="DC18" s="602"/>
      <c r="DD18" s="611" t="s">
        <v>202</v>
      </c>
      <c r="DE18" s="381"/>
      <c r="DF18" s="381"/>
      <c r="DG18" s="381"/>
      <c r="DH18" s="381"/>
      <c r="DI18" s="381"/>
      <c r="DJ18" s="381"/>
      <c r="DK18" s="381"/>
      <c r="DL18" s="381"/>
      <c r="DM18" s="381"/>
      <c r="DN18" s="381"/>
      <c r="DO18" s="381"/>
      <c r="DP18" s="601"/>
      <c r="DQ18" s="611" t="s">
        <v>202</v>
      </c>
      <c r="DR18" s="381"/>
      <c r="DS18" s="381"/>
      <c r="DT18" s="381"/>
      <c r="DU18" s="381"/>
      <c r="DV18" s="381"/>
      <c r="DW18" s="381"/>
      <c r="DX18" s="381"/>
      <c r="DY18" s="381"/>
      <c r="DZ18" s="381"/>
      <c r="EA18" s="381"/>
      <c r="EB18" s="381"/>
      <c r="EC18" s="612"/>
    </row>
    <row r="19" spans="2:133" ht="11.25" customHeight="1" x14ac:dyDescent="0.15">
      <c r="B19" s="605" t="s">
        <v>362</v>
      </c>
      <c r="C19" s="606"/>
      <c r="D19" s="606"/>
      <c r="E19" s="606"/>
      <c r="F19" s="606"/>
      <c r="G19" s="606"/>
      <c r="H19" s="606"/>
      <c r="I19" s="606"/>
      <c r="J19" s="606"/>
      <c r="K19" s="606"/>
      <c r="L19" s="606"/>
      <c r="M19" s="606"/>
      <c r="N19" s="606"/>
      <c r="O19" s="606"/>
      <c r="P19" s="606"/>
      <c r="Q19" s="607"/>
      <c r="R19" s="600">
        <v>42209</v>
      </c>
      <c r="S19" s="381"/>
      <c r="T19" s="381"/>
      <c r="U19" s="381"/>
      <c r="V19" s="381"/>
      <c r="W19" s="381"/>
      <c r="X19" s="381"/>
      <c r="Y19" s="601"/>
      <c r="Z19" s="602">
        <v>0.1</v>
      </c>
      <c r="AA19" s="602"/>
      <c r="AB19" s="602"/>
      <c r="AC19" s="602"/>
      <c r="AD19" s="603">
        <v>42209</v>
      </c>
      <c r="AE19" s="603"/>
      <c r="AF19" s="603"/>
      <c r="AG19" s="603"/>
      <c r="AH19" s="603"/>
      <c r="AI19" s="603"/>
      <c r="AJ19" s="603"/>
      <c r="AK19" s="603"/>
      <c r="AL19" s="608">
        <v>0.3</v>
      </c>
      <c r="AM19" s="387"/>
      <c r="AN19" s="387"/>
      <c r="AO19" s="609"/>
      <c r="AP19" s="605" t="s">
        <v>363</v>
      </c>
      <c r="AQ19" s="606"/>
      <c r="AR19" s="606"/>
      <c r="AS19" s="606"/>
      <c r="AT19" s="606"/>
      <c r="AU19" s="606"/>
      <c r="AV19" s="606"/>
      <c r="AW19" s="606"/>
      <c r="AX19" s="606"/>
      <c r="AY19" s="606"/>
      <c r="AZ19" s="606"/>
      <c r="BA19" s="606"/>
      <c r="BB19" s="606"/>
      <c r="BC19" s="606"/>
      <c r="BD19" s="606"/>
      <c r="BE19" s="606"/>
      <c r="BF19" s="607"/>
      <c r="BG19" s="600">
        <v>526777</v>
      </c>
      <c r="BH19" s="381"/>
      <c r="BI19" s="381"/>
      <c r="BJ19" s="381"/>
      <c r="BK19" s="381"/>
      <c r="BL19" s="381"/>
      <c r="BM19" s="381"/>
      <c r="BN19" s="601"/>
      <c r="BO19" s="602">
        <v>6.6</v>
      </c>
      <c r="BP19" s="602"/>
      <c r="BQ19" s="602"/>
      <c r="BR19" s="602"/>
      <c r="BS19" s="611" t="s">
        <v>202</v>
      </c>
      <c r="BT19" s="381"/>
      <c r="BU19" s="381"/>
      <c r="BV19" s="381"/>
      <c r="BW19" s="381"/>
      <c r="BX19" s="381"/>
      <c r="BY19" s="381"/>
      <c r="BZ19" s="381"/>
      <c r="CA19" s="381"/>
      <c r="CB19" s="612"/>
      <c r="CD19" s="605" t="s">
        <v>364</v>
      </c>
      <c r="CE19" s="606"/>
      <c r="CF19" s="606"/>
      <c r="CG19" s="606"/>
      <c r="CH19" s="606"/>
      <c r="CI19" s="606"/>
      <c r="CJ19" s="606"/>
      <c r="CK19" s="606"/>
      <c r="CL19" s="606"/>
      <c r="CM19" s="606"/>
      <c r="CN19" s="606"/>
      <c r="CO19" s="606"/>
      <c r="CP19" s="606"/>
      <c r="CQ19" s="607"/>
      <c r="CR19" s="600" t="s">
        <v>202</v>
      </c>
      <c r="CS19" s="381"/>
      <c r="CT19" s="381"/>
      <c r="CU19" s="381"/>
      <c r="CV19" s="381"/>
      <c r="CW19" s="381"/>
      <c r="CX19" s="381"/>
      <c r="CY19" s="601"/>
      <c r="CZ19" s="602" t="s">
        <v>202</v>
      </c>
      <c r="DA19" s="602"/>
      <c r="DB19" s="602"/>
      <c r="DC19" s="602"/>
      <c r="DD19" s="611" t="s">
        <v>202</v>
      </c>
      <c r="DE19" s="381"/>
      <c r="DF19" s="381"/>
      <c r="DG19" s="381"/>
      <c r="DH19" s="381"/>
      <c r="DI19" s="381"/>
      <c r="DJ19" s="381"/>
      <c r="DK19" s="381"/>
      <c r="DL19" s="381"/>
      <c r="DM19" s="381"/>
      <c r="DN19" s="381"/>
      <c r="DO19" s="381"/>
      <c r="DP19" s="601"/>
      <c r="DQ19" s="611" t="s">
        <v>202</v>
      </c>
      <c r="DR19" s="381"/>
      <c r="DS19" s="381"/>
      <c r="DT19" s="381"/>
      <c r="DU19" s="381"/>
      <c r="DV19" s="381"/>
      <c r="DW19" s="381"/>
      <c r="DX19" s="381"/>
      <c r="DY19" s="381"/>
      <c r="DZ19" s="381"/>
      <c r="EA19" s="381"/>
      <c r="EB19" s="381"/>
      <c r="EC19" s="612"/>
    </row>
    <row r="20" spans="2:133" ht="11.25" customHeight="1" x14ac:dyDescent="0.15">
      <c r="B20" s="605" t="s">
        <v>75</v>
      </c>
      <c r="C20" s="606"/>
      <c r="D20" s="606"/>
      <c r="E20" s="606"/>
      <c r="F20" s="606"/>
      <c r="G20" s="606"/>
      <c r="H20" s="606"/>
      <c r="I20" s="606"/>
      <c r="J20" s="606"/>
      <c r="K20" s="606"/>
      <c r="L20" s="606"/>
      <c r="M20" s="606"/>
      <c r="N20" s="606"/>
      <c r="O20" s="606"/>
      <c r="P20" s="606"/>
      <c r="Q20" s="607"/>
      <c r="R20" s="600">
        <v>7834</v>
      </c>
      <c r="S20" s="381"/>
      <c r="T20" s="381"/>
      <c r="U20" s="381"/>
      <c r="V20" s="381"/>
      <c r="W20" s="381"/>
      <c r="X20" s="381"/>
      <c r="Y20" s="601"/>
      <c r="Z20" s="602">
        <v>0</v>
      </c>
      <c r="AA20" s="602"/>
      <c r="AB20" s="602"/>
      <c r="AC20" s="602"/>
      <c r="AD20" s="603">
        <v>7834</v>
      </c>
      <c r="AE20" s="603"/>
      <c r="AF20" s="603"/>
      <c r="AG20" s="603"/>
      <c r="AH20" s="603"/>
      <c r="AI20" s="603"/>
      <c r="AJ20" s="603"/>
      <c r="AK20" s="603"/>
      <c r="AL20" s="608">
        <v>0.1</v>
      </c>
      <c r="AM20" s="387"/>
      <c r="AN20" s="387"/>
      <c r="AO20" s="609"/>
      <c r="AP20" s="605" t="s">
        <v>365</v>
      </c>
      <c r="AQ20" s="606"/>
      <c r="AR20" s="606"/>
      <c r="AS20" s="606"/>
      <c r="AT20" s="606"/>
      <c r="AU20" s="606"/>
      <c r="AV20" s="606"/>
      <c r="AW20" s="606"/>
      <c r="AX20" s="606"/>
      <c r="AY20" s="606"/>
      <c r="AZ20" s="606"/>
      <c r="BA20" s="606"/>
      <c r="BB20" s="606"/>
      <c r="BC20" s="606"/>
      <c r="BD20" s="606"/>
      <c r="BE20" s="606"/>
      <c r="BF20" s="607"/>
      <c r="BG20" s="600">
        <v>526777</v>
      </c>
      <c r="BH20" s="381"/>
      <c r="BI20" s="381"/>
      <c r="BJ20" s="381"/>
      <c r="BK20" s="381"/>
      <c r="BL20" s="381"/>
      <c r="BM20" s="381"/>
      <c r="BN20" s="601"/>
      <c r="BO20" s="602">
        <v>6.6</v>
      </c>
      <c r="BP20" s="602"/>
      <c r="BQ20" s="602"/>
      <c r="BR20" s="602"/>
      <c r="BS20" s="611" t="s">
        <v>202</v>
      </c>
      <c r="BT20" s="381"/>
      <c r="BU20" s="381"/>
      <c r="BV20" s="381"/>
      <c r="BW20" s="381"/>
      <c r="BX20" s="381"/>
      <c r="BY20" s="381"/>
      <c r="BZ20" s="381"/>
      <c r="CA20" s="381"/>
      <c r="CB20" s="612"/>
      <c r="CD20" s="605" t="s">
        <v>194</v>
      </c>
      <c r="CE20" s="606"/>
      <c r="CF20" s="606"/>
      <c r="CG20" s="606"/>
      <c r="CH20" s="606"/>
      <c r="CI20" s="606"/>
      <c r="CJ20" s="606"/>
      <c r="CK20" s="606"/>
      <c r="CL20" s="606"/>
      <c r="CM20" s="606"/>
      <c r="CN20" s="606"/>
      <c r="CO20" s="606"/>
      <c r="CP20" s="606"/>
      <c r="CQ20" s="607"/>
      <c r="CR20" s="600">
        <v>33325151</v>
      </c>
      <c r="CS20" s="381"/>
      <c r="CT20" s="381"/>
      <c r="CU20" s="381"/>
      <c r="CV20" s="381"/>
      <c r="CW20" s="381"/>
      <c r="CX20" s="381"/>
      <c r="CY20" s="601"/>
      <c r="CZ20" s="602">
        <v>100</v>
      </c>
      <c r="DA20" s="602"/>
      <c r="DB20" s="602"/>
      <c r="DC20" s="602"/>
      <c r="DD20" s="611">
        <v>2868071</v>
      </c>
      <c r="DE20" s="381"/>
      <c r="DF20" s="381"/>
      <c r="DG20" s="381"/>
      <c r="DH20" s="381"/>
      <c r="DI20" s="381"/>
      <c r="DJ20" s="381"/>
      <c r="DK20" s="381"/>
      <c r="DL20" s="381"/>
      <c r="DM20" s="381"/>
      <c r="DN20" s="381"/>
      <c r="DO20" s="381"/>
      <c r="DP20" s="601"/>
      <c r="DQ20" s="611">
        <v>17530373</v>
      </c>
      <c r="DR20" s="381"/>
      <c r="DS20" s="381"/>
      <c r="DT20" s="381"/>
      <c r="DU20" s="381"/>
      <c r="DV20" s="381"/>
      <c r="DW20" s="381"/>
      <c r="DX20" s="381"/>
      <c r="DY20" s="381"/>
      <c r="DZ20" s="381"/>
      <c r="EA20" s="381"/>
      <c r="EB20" s="381"/>
      <c r="EC20" s="612"/>
    </row>
    <row r="21" spans="2:133" ht="11.25" customHeight="1" x14ac:dyDescent="0.15">
      <c r="B21" s="605" t="s">
        <v>367</v>
      </c>
      <c r="C21" s="606"/>
      <c r="D21" s="606"/>
      <c r="E21" s="606"/>
      <c r="F21" s="606"/>
      <c r="G21" s="606"/>
      <c r="H21" s="606"/>
      <c r="I21" s="606"/>
      <c r="J21" s="606"/>
      <c r="K21" s="606"/>
      <c r="L21" s="606"/>
      <c r="M21" s="606"/>
      <c r="N21" s="606"/>
      <c r="O21" s="606"/>
      <c r="P21" s="606"/>
      <c r="Q21" s="607"/>
      <c r="R21" s="600">
        <v>4599</v>
      </c>
      <c r="S21" s="381"/>
      <c r="T21" s="381"/>
      <c r="U21" s="381"/>
      <c r="V21" s="381"/>
      <c r="W21" s="381"/>
      <c r="X21" s="381"/>
      <c r="Y21" s="601"/>
      <c r="Z21" s="602">
        <v>0</v>
      </c>
      <c r="AA21" s="602"/>
      <c r="AB21" s="602"/>
      <c r="AC21" s="602"/>
      <c r="AD21" s="603">
        <v>4599</v>
      </c>
      <c r="AE21" s="603"/>
      <c r="AF21" s="603"/>
      <c r="AG21" s="603"/>
      <c r="AH21" s="603"/>
      <c r="AI21" s="603"/>
      <c r="AJ21" s="603"/>
      <c r="AK21" s="603"/>
      <c r="AL21" s="608">
        <v>0</v>
      </c>
      <c r="AM21" s="387"/>
      <c r="AN21" s="387"/>
      <c r="AO21" s="609"/>
      <c r="AP21" s="614" t="s">
        <v>368</v>
      </c>
      <c r="AQ21" s="615"/>
      <c r="AR21" s="615"/>
      <c r="AS21" s="615"/>
      <c r="AT21" s="615"/>
      <c r="AU21" s="615"/>
      <c r="AV21" s="615"/>
      <c r="AW21" s="615"/>
      <c r="AX21" s="615"/>
      <c r="AY21" s="615"/>
      <c r="AZ21" s="615"/>
      <c r="BA21" s="615"/>
      <c r="BB21" s="615"/>
      <c r="BC21" s="615"/>
      <c r="BD21" s="615"/>
      <c r="BE21" s="615"/>
      <c r="BF21" s="616"/>
      <c r="BG21" s="600" t="s">
        <v>202</v>
      </c>
      <c r="BH21" s="381"/>
      <c r="BI21" s="381"/>
      <c r="BJ21" s="381"/>
      <c r="BK21" s="381"/>
      <c r="BL21" s="381"/>
      <c r="BM21" s="381"/>
      <c r="BN21" s="601"/>
      <c r="BO21" s="602" t="s">
        <v>202</v>
      </c>
      <c r="BP21" s="602"/>
      <c r="BQ21" s="602"/>
      <c r="BR21" s="602"/>
      <c r="BS21" s="611" t="s">
        <v>202</v>
      </c>
      <c r="BT21" s="381"/>
      <c r="BU21" s="381"/>
      <c r="BV21" s="381"/>
      <c r="BW21" s="381"/>
      <c r="BX21" s="381"/>
      <c r="BY21" s="381"/>
      <c r="BZ21" s="381"/>
      <c r="CA21" s="381"/>
      <c r="CB21" s="612"/>
      <c r="CD21" s="617"/>
      <c r="CE21" s="618"/>
      <c r="CF21" s="618"/>
      <c r="CG21" s="618"/>
      <c r="CH21" s="618"/>
      <c r="CI21" s="618"/>
      <c r="CJ21" s="618"/>
      <c r="CK21" s="618"/>
      <c r="CL21" s="618"/>
      <c r="CM21" s="618"/>
      <c r="CN21" s="618"/>
      <c r="CO21" s="618"/>
      <c r="CP21" s="618"/>
      <c r="CQ21" s="619"/>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x14ac:dyDescent="0.15">
      <c r="B22" s="605" t="s">
        <v>340</v>
      </c>
      <c r="C22" s="606"/>
      <c r="D22" s="606"/>
      <c r="E22" s="606"/>
      <c r="F22" s="606"/>
      <c r="G22" s="606"/>
      <c r="H22" s="606"/>
      <c r="I22" s="606"/>
      <c r="J22" s="606"/>
      <c r="K22" s="606"/>
      <c r="L22" s="606"/>
      <c r="M22" s="606"/>
      <c r="N22" s="606"/>
      <c r="O22" s="606"/>
      <c r="P22" s="606"/>
      <c r="Q22" s="607"/>
      <c r="R22" s="600">
        <v>5764142</v>
      </c>
      <c r="S22" s="381"/>
      <c r="T22" s="381"/>
      <c r="U22" s="381"/>
      <c r="V22" s="381"/>
      <c r="W22" s="381"/>
      <c r="X22" s="381"/>
      <c r="Y22" s="601"/>
      <c r="Z22" s="602">
        <v>16.7</v>
      </c>
      <c r="AA22" s="602"/>
      <c r="AB22" s="602"/>
      <c r="AC22" s="602"/>
      <c r="AD22" s="603">
        <v>4845539</v>
      </c>
      <c r="AE22" s="603"/>
      <c r="AF22" s="603"/>
      <c r="AG22" s="603"/>
      <c r="AH22" s="603"/>
      <c r="AI22" s="603"/>
      <c r="AJ22" s="603"/>
      <c r="AK22" s="603"/>
      <c r="AL22" s="608">
        <v>34.299999999999997</v>
      </c>
      <c r="AM22" s="387"/>
      <c r="AN22" s="387"/>
      <c r="AO22" s="609"/>
      <c r="AP22" s="614" t="s">
        <v>370</v>
      </c>
      <c r="AQ22" s="615"/>
      <c r="AR22" s="615"/>
      <c r="AS22" s="615"/>
      <c r="AT22" s="615"/>
      <c r="AU22" s="615"/>
      <c r="AV22" s="615"/>
      <c r="AW22" s="615"/>
      <c r="AX22" s="615"/>
      <c r="AY22" s="615"/>
      <c r="AZ22" s="615"/>
      <c r="BA22" s="615"/>
      <c r="BB22" s="615"/>
      <c r="BC22" s="615"/>
      <c r="BD22" s="615"/>
      <c r="BE22" s="615"/>
      <c r="BF22" s="616"/>
      <c r="BG22" s="600" t="s">
        <v>202</v>
      </c>
      <c r="BH22" s="381"/>
      <c r="BI22" s="381"/>
      <c r="BJ22" s="381"/>
      <c r="BK22" s="381"/>
      <c r="BL22" s="381"/>
      <c r="BM22" s="381"/>
      <c r="BN22" s="601"/>
      <c r="BO22" s="602" t="s">
        <v>202</v>
      </c>
      <c r="BP22" s="602"/>
      <c r="BQ22" s="602"/>
      <c r="BR22" s="602"/>
      <c r="BS22" s="611" t="s">
        <v>202</v>
      </c>
      <c r="BT22" s="381"/>
      <c r="BU22" s="381"/>
      <c r="BV22" s="381"/>
      <c r="BW22" s="381"/>
      <c r="BX22" s="381"/>
      <c r="BY22" s="381"/>
      <c r="BZ22" s="381"/>
      <c r="CA22" s="381"/>
      <c r="CB22" s="612"/>
      <c r="CD22" s="375" t="s">
        <v>371</v>
      </c>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c r="EB22" s="376"/>
      <c r="EC22" s="418"/>
    </row>
    <row r="23" spans="2:133" ht="11.25" customHeight="1" x14ac:dyDescent="0.15">
      <c r="B23" s="605" t="s">
        <v>299</v>
      </c>
      <c r="C23" s="606"/>
      <c r="D23" s="606"/>
      <c r="E23" s="606"/>
      <c r="F23" s="606"/>
      <c r="G23" s="606"/>
      <c r="H23" s="606"/>
      <c r="I23" s="606"/>
      <c r="J23" s="606"/>
      <c r="K23" s="606"/>
      <c r="L23" s="606"/>
      <c r="M23" s="606"/>
      <c r="N23" s="606"/>
      <c r="O23" s="606"/>
      <c r="P23" s="606"/>
      <c r="Q23" s="607"/>
      <c r="R23" s="600">
        <v>4845539</v>
      </c>
      <c r="S23" s="381"/>
      <c r="T23" s="381"/>
      <c r="U23" s="381"/>
      <c r="V23" s="381"/>
      <c r="W23" s="381"/>
      <c r="X23" s="381"/>
      <c r="Y23" s="601"/>
      <c r="Z23" s="602">
        <v>14</v>
      </c>
      <c r="AA23" s="602"/>
      <c r="AB23" s="602"/>
      <c r="AC23" s="602"/>
      <c r="AD23" s="603">
        <v>4845539</v>
      </c>
      <c r="AE23" s="603"/>
      <c r="AF23" s="603"/>
      <c r="AG23" s="603"/>
      <c r="AH23" s="603"/>
      <c r="AI23" s="603"/>
      <c r="AJ23" s="603"/>
      <c r="AK23" s="603"/>
      <c r="AL23" s="608">
        <v>34.299999999999997</v>
      </c>
      <c r="AM23" s="387"/>
      <c r="AN23" s="387"/>
      <c r="AO23" s="609"/>
      <c r="AP23" s="614" t="s">
        <v>124</v>
      </c>
      <c r="AQ23" s="615"/>
      <c r="AR23" s="615"/>
      <c r="AS23" s="615"/>
      <c r="AT23" s="615"/>
      <c r="AU23" s="615"/>
      <c r="AV23" s="615"/>
      <c r="AW23" s="615"/>
      <c r="AX23" s="615"/>
      <c r="AY23" s="615"/>
      <c r="AZ23" s="615"/>
      <c r="BA23" s="615"/>
      <c r="BB23" s="615"/>
      <c r="BC23" s="615"/>
      <c r="BD23" s="615"/>
      <c r="BE23" s="615"/>
      <c r="BF23" s="616"/>
      <c r="BG23" s="600">
        <v>526777</v>
      </c>
      <c r="BH23" s="381"/>
      <c r="BI23" s="381"/>
      <c r="BJ23" s="381"/>
      <c r="BK23" s="381"/>
      <c r="BL23" s="381"/>
      <c r="BM23" s="381"/>
      <c r="BN23" s="601"/>
      <c r="BO23" s="602">
        <v>6.6</v>
      </c>
      <c r="BP23" s="602"/>
      <c r="BQ23" s="602"/>
      <c r="BR23" s="602"/>
      <c r="BS23" s="611" t="s">
        <v>202</v>
      </c>
      <c r="BT23" s="381"/>
      <c r="BU23" s="381"/>
      <c r="BV23" s="381"/>
      <c r="BW23" s="381"/>
      <c r="BX23" s="381"/>
      <c r="BY23" s="381"/>
      <c r="BZ23" s="381"/>
      <c r="CA23" s="381"/>
      <c r="CB23" s="612"/>
      <c r="CD23" s="375" t="s">
        <v>314</v>
      </c>
      <c r="CE23" s="376"/>
      <c r="CF23" s="376"/>
      <c r="CG23" s="376"/>
      <c r="CH23" s="376"/>
      <c r="CI23" s="376"/>
      <c r="CJ23" s="376"/>
      <c r="CK23" s="376"/>
      <c r="CL23" s="376"/>
      <c r="CM23" s="376"/>
      <c r="CN23" s="376"/>
      <c r="CO23" s="376"/>
      <c r="CP23" s="376"/>
      <c r="CQ23" s="418"/>
      <c r="CR23" s="375" t="s">
        <v>372</v>
      </c>
      <c r="CS23" s="376"/>
      <c r="CT23" s="376"/>
      <c r="CU23" s="376"/>
      <c r="CV23" s="376"/>
      <c r="CW23" s="376"/>
      <c r="CX23" s="376"/>
      <c r="CY23" s="418"/>
      <c r="CZ23" s="375" t="s">
        <v>376</v>
      </c>
      <c r="DA23" s="376"/>
      <c r="DB23" s="376"/>
      <c r="DC23" s="418"/>
      <c r="DD23" s="375" t="s">
        <v>151</v>
      </c>
      <c r="DE23" s="376"/>
      <c r="DF23" s="376"/>
      <c r="DG23" s="376"/>
      <c r="DH23" s="376"/>
      <c r="DI23" s="376"/>
      <c r="DJ23" s="376"/>
      <c r="DK23" s="418"/>
      <c r="DL23" s="626" t="s">
        <v>378</v>
      </c>
      <c r="DM23" s="627"/>
      <c r="DN23" s="627"/>
      <c r="DO23" s="627"/>
      <c r="DP23" s="627"/>
      <c r="DQ23" s="627"/>
      <c r="DR23" s="627"/>
      <c r="DS23" s="627"/>
      <c r="DT23" s="627"/>
      <c r="DU23" s="627"/>
      <c r="DV23" s="628"/>
      <c r="DW23" s="375" t="s">
        <v>379</v>
      </c>
      <c r="DX23" s="376"/>
      <c r="DY23" s="376"/>
      <c r="DZ23" s="376"/>
      <c r="EA23" s="376"/>
      <c r="EB23" s="376"/>
      <c r="EC23" s="418"/>
    </row>
    <row r="24" spans="2:133" ht="11.25" customHeight="1" x14ac:dyDescent="0.15">
      <c r="B24" s="605" t="s">
        <v>296</v>
      </c>
      <c r="C24" s="606"/>
      <c r="D24" s="606"/>
      <c r="E24" s="606"/>
      <c r="F24" s="606"/>
      <c r="G24" s="606"/>
      <c r="H24" s="606"/>
      <c r="I24" s="606"/>
      <c r="J24" s="606"/>
      <c r="K24" s="606"/>
      <c r="L24" s="606"/>
      <c r="M24" s="606"/>
      <c r="N24" s="606"/>
      <c r="O24" s="606"/>
      <c r="P24" s="606"/>
      <c r="Q24" s="607"/>
      <c r="R24" s="600">
        <v>918603</v>
      </c>
      <c r="S24" s="381"/>
      <c r="T24" s="381"/>
      <c r="U24" s="381"/>
      <c r="V24" s="381"/>
      <c r="W24" s="381"/>
      <c r="X24" s="381"/>
      <c r="Y24" s="601"/>
      <c r="Z24" s="602">
        <v>2.7</v>
      </c>
      <c r="AA24" s="602"/>
      <c r="AB24" s="602"/>
      <c r="AC24" s="602"/>
      <c r="AD24" s="603" t="s">
        <v>202</v>
      </c>
      <c r="AE24" s="603"/>
      <c r="AF24" s="603"/>
      <c r="AG24" s="603"/>
      <c r="AH24" s="603"/>
      <c r="AI24" s="603"/>
      <c r="AJ24" s="603"/>
      <c r="AK24" s="603"/>
      <c r="AL24" s="608" t="s">
        <v>202</v>
      </c>
      <c r="AM24" s="387"/>
      <c r="AN24" s="387"/>
      <c r="AO24" s="609"/>
      <c r="AP24" s="614" t="s">
        <v>380</v>
      </c>
      <c r="AQ24" s="615"/>
      <c r="AR24" s="615"/>
      <c r="AS24" s="615"/>
      <c r="AT24" s="615"/>
      <c r="AU24" s="615"/>
      <c r="AV24" s="615"/>
      <c r="AW24" s="615"/>
      <c r="AX24" s="615"/>
      <c r="AY24" s="615"/>
      <c r="AZ24" s="615"/>
      <c r="BA24" s="615"/>
      <c r="BB24" s="615"/>
      <c r="BC24" s="615"/>
      <c r="BD24" s="615"/>
      <c r="BE24" s="615"/>
      <c r="BF24" s="616"/>
      <c r="BG24" s="600" t="s">
        <v>202</v>
      </c>
      <c r="BH24" s="381"/>
      <c r="BI24" s="381"/>
      <c r="BJ24" s="381"/>
      <c r="BK24" s="381"/>
      <c r="BL24" s="381"/>
      <c r="BM24" s="381"/>
      <c r="BN24" s="601"/>
      <c r="BO24" s="602" t="s">
        <v>202</v>
      </c>
      <c r="BP24" s="602"/>
      <c r="BQ24" s="602"/>
      <c r="BR24" s="602"/>
      <c r="BS24" s="611" t="s">
        <v>202</v>
      </c>
      <c r="BT24" s="381"/>
      <c r="BU24" s="381"/>
      <c r="BV24" s="381"/>
      <c r="BW24" s="381"/>
      <c r="BX24" s="381"/>
      <c r="BY24" s="381"/>
      <c r="BZ24" s="381"/>
      <c r="CA24" s="381"/>
      <c r="CB24" s="612"/>
      <c r="CD24" s="589" t="s">
        <v>381</v>
      </c>
      <c r="CE24" s="590"/>
      <c r="CF24" s="590"/>
      <c r="CG24" s="590"/>
      <c r="CH24" s="590"/>
      <c r="CI24" s="590"/>
      <c r="CJ24" s="590"/>
      <c r="CK24" s="590"/>
      <c r="CL24" s="590"/>
      <c r="CM24" s="590"/>
      <c r="CN24" s="590"/>
      <c r="CO24" s="590"/>
      <c r="CP24" s="590"/>
      <c r="CQ24" s="591"/>
      <c r="CR24" s="592">
        <v>14134380</v>
      </c>
      <c r="CS24" s="593"/>
      <c r="CT24" s="593"/>
      <c r="CU24" s="593"/>
      <c r="CV24" s="593"/>
      <c r="CW24" s="593"/>
      <c r="CX24" s="593"/>
      <c r="CY24" s="594"/>
      <c r="CZ24" s="597">
        <v>42.4</v>
      </c>
      <c r="DA24" s="598"/>
      <c r="DB24" s="598"/>
      <c r="DC24" s="610"/>
      <c r="DD24" s="629">
        <v>9166830</v>
      </c>
      <c r="DE24" s="593"/>
      <c r="DF24" s="593"/>
      <c r="DG24" s="593"/>
      <c r="DH24" s="593"/>
      <c r="DI24" s="593"/>
      <c r="DJ24" s="593"/>
      <c r="DK24" s="594"/>
      <c r="DL24" s="629">
        <v>8918438</v>
      </c>
      <c r="DM24" s="593"/>
      <c r="DN24" s="593"/>
      <c r="DO24" s="593"/>
      <c r="DP24" s="593"/>
      <c r="DQ24" s="593"/>
      <c r="DR24" s="593"/>
      <c r="DS24" s="593"/>
      <c r="DT24" s="593"/>
      <c r="DU24" s="593"/>
      <c r="DV24" s="594"/>
      <c r="DW24" s="597">
        <v>60.2</v>
      </c>
      <c r="DX24" s="598"/>
      <c r="DY24" s="598"/>
      <c r="DZ24" s="598"/>
      <c r="EA24" s="598"/>
      <c r="EB24" s="598"/>
      <c r="EC24" s="599"/>
    </row>
    <row r="25" spans="2:133" ht="11.25" customHeight="1" x14ac:dyDescent="0.15">
      <c r="B25" s="605" t="s">
        <v>384</v>
      </c>
      <c r="C25" s="606"/>
      <c r="D25" s="606"/>
      <c r="E25" s="606"/>
      <c r="F25" s="606"/>
      <c r="G25" s="606"/>
      <c r="H25" s="606"/>
      <c r="I25" s="606"/>
      <c r="J25" s="606"/>
      <c r="K25" s="606"/>
      <c r="L25" s="606"/>
      <c r="M25" s="606"/>
      <c r="N25" s="606"/>
      <c r="O25" s="606"/>
      <c r="P25" s="606"/>
      <c r="Q25" s="607"/>
      <c r="R25" s="600" t="s">
        <v>202</v>
      </c>
      <c r="S25" s="381"/>
      <c r="T25" s="381"/>
      <c r="U25" s="381"/>
      <c r="V25" s="381"/>
      <c r="W25" s="381"/>
      <c r="X25" s="381"/>
      <c r="Y25" s="601"/>
      <c r="Z25" s="602" t="s">
        <v>202</v>
      </c>
      <c r="AA25" s="602"/>
      <c r="AB25" s="602"/>
      <c r="AC25" s="602"/>
      <c r="AD25" s="603" t="s">
        <v>202</v>
      </c>
      <c r="AE25" s="603"/>
      <c r="AF25" s="603"/>
      <c r="AG25" s="603"/>
      <c r="AH25" s="603"/>
      <c r="AI25" s="603"/>
      <c r="AJ25" s="603"/>
      <c r="AK25" s="603"/>
      <c r="AL25" s="608" t="s">
        <v>202</v>
      </c>
      <c r="AM25" s="387"/>
      <c r="AN25" s="387"/>
      <c r="AO25" s="609"/>
      <c r="AP25" s="614" t="s">
        <v>277</v>
      </c>
      <c r="AQ25" s="615"/>
      <c r="AR25" s="615"/>
      <c r="AS25" s="615"/>
      <c r="AT25" s="615"/>
      <c r="AU25" s="615"/>
      <c r="AV25" s="615"/>
      <c r="AW25" s="615"/>
      <c r="AX25" s="615"/>
      <c r="AY25" s="615"/>
      <c r="AZ25" s="615"/>
      <c r="BA25" s="615"/>
      <c r="BB25" s="615"/>
      <c r="BC25" s="615"/>
      <c r="BD25" s="615"/>
      <c r="BE25" s="615"/>
      <c r="BF25" s="616"/>
      <c r="BG25" s="600" t="s">
        <v>202</v>
      </c>
      <c r="BH25" s="381"/>
      <c r="BI25" s="381"/>
      <c r="BJ25" s="381"/>
      <c r="BK25" s="381"/>
      <c r="BL25" s="381"/>
      <c r="BM25" s="381"/>
      <c r="BN25" s="601"/>
      <c r="BO25" s="602" t="s">
        <v>202</v>
      </c>
      <c r="BP25" s="602"/>
      <c r="BQ25" s="602"/>
      <c r="BR25" s="602"/>
      <c r="BS25" s="611" t="s">
        <v>202</v>
      </c>
      <c r="BT25" s="381"/>
      <c r="BU25" s="381"/>
      <c r="BV25" s="381"/>
      <c r="BW25" s="381"/>
      <c r="BX25" s="381"/>
      <c r="BY25" s="381"/>
      <c r="BZ25" s="381"/>
      <c r="CA25" s="381"/>
      <c r="CB25" s="612"/>
      <c r="CD25" s="605" t="s">
        <v>201</v>
      </c>
      <c r="CE25" s="606"/>
      <c r="CF25" s="606"/>
      <c r="CG25" s="606"/>
      <c r="CH25" s="606"/>
      <c r="CI25" s="606"/>
      <c r="CJ25" s="606"/>
      <c r="CK25" s="606"/>
      <c r="CL25" s="606"/>
      <c r="CM25" s="606"/>
      <c r="CN25" s="606"/>
      <c r="CO25" s="606"/>
      <c r="CP25" s="606"/>
      <c r="CQ25" s="607"/>
      <c r="CR25" s="600">
        <v>5035832</v>
      </c>
      <c r="CS25" s="630"/>
      <c r="CT25" s="630"/>
      <c r="CU25" s="630"/>
      <c r="CV25" s="630"/>
      <c r="CW25" s="630"/>
      <c r="CX25" s="630"/>
      <c r="CY25" s="631"/>
      <c r="CZ25" s="608">
        <v>15.1</v>
      </c>
      <c r="DA25" s="632"/>
      <c r="DB25" s="632"/>
      <c r="DC25" s="633"/>
      <c r="DD25" s="611">
        <v>4584602</v>
      </c>
      <c r="DE25" s="630"/>
      <c r="DF25" s="630"/>
      <c r="DG25" s="630"/>
      <c r="DH25" s="630"/>
      <c r="DI25" s="630"/>
      <c r="DJ25" s="630"/>
      <c r="DK25" s="631"/>
      <c r="DL25" s="611">
        <v>4555710</v>
      </c>
      <c r="DM25" s="630"/>
      <c r="DN25" s="630"/>
      <c r="DO25" s="630"/>
      <c r="DP25" s="630"/>
      <c r="DQ25" s="630"/>
      <c r="DR25" s="630"/>
      <c r="DS25" s="630"/>
      <c r="DT25" s="630"/>
      <c r="DU25" s="630"/>
      <c r="DV25" s="631"/>
      <c r="DW25" s="608">
        <v>30.7</v>
      </c>
      <c r="DX25" s="632"/>
      <c r="DY25" s="632"/>
      <c r="DZ25" s="632"/>
      <c r="EA25" s="632"/>
      <c r="EB25" s="632"/>
      <c r="EC25" s="634"/>
    </row>
    <row r="26" spans="2:133" ht="11.25" customHeight="1" x14ac:dyDescent="0.15">
      <c r="B26" s="605" t="s">
        <v>81</v>
      </c>
      <c r="C26" s="606"/>
      <c r="D26" s="606"/>
      <c r="E26" s="606"/>
      <c r="F26" s="606"/>
      <c r="G26" s="606"/>
      <c r="H26" s="606"/>
      <c r="I26" s="606"/>
      <c r="J26" s="606"/>
      <c r="K26" s="606"/>
      <c r="L26" s="606"/>
      <c r="M26" s="606"/>
      <c r="N26" s="606"/>
      <c r="O26" s="606"/>
      <c r="P26" s="606"/>
      <c r="Q26" s="607"/>
      <c r="R26" s="600">
        <v>15544901</v>
      </c>
      <c r="S26" s="381"/>
      <c r="T26" s="381"/>
      <c r="U26" s="381"/>
      <c r="V26" s="381"/>
      <c r="W26" s="381"/>
      <c r="X26" s="381"/>
      <c r="Y26" s="601"/>
      <c r="Z26" s="602">
        <v>44.9</v>
      </c>
      <c r="AA26" s="602"/>
      <c r="AB26" s="602"/>
      <c r="AC26" s="602"/>
      <c r="AD26" s="603">
        <v>14099521</v>
      </c>
      <c r="AE26" s="603"/>
      <c r="AF26" s="603"/>
      <c r="AG26" s="603"/>
      <c r="AH26" s="603"/>
      <c r="AI26" s="603"/>
      <c r="AJ26" s="603"/>
      <c r="AK26" s="603"/>
      <c r="AL26" s="608">
        <v>99.9</v>
      </c>
      <c r="AM26" s="387"/>
      <c r="AN26" s="387"/>
      <c r="AO26" s="609"/>
      <c r="AP26" s="614" t="s">
        <v>386</v>
      </c>
      <c r="AQ26" s="635"/>
      <c r="AR26" s="635"/>
      <c r="AS26" s="635"/>
      <c r="AT26" s="635"/>
      <c r="AU26" s="635"/>
      <c r="AV26" s="635"/>
      <c r="AW26" s="635"/>
      <c r="AX26" s="635"/>
      <c r="AY26" s="635"/>
      <c r="AZ26" s="635"/>
      <c r="BA26" s="635"/>
      <c r="BB26" s="635"/>
      <c r="BC26" s="635"/>
      <c r="BD26" s="635"/>
      <c r="BE26" s="635"/>
      <c r="BF26" s="616"/>
      <c r="BG26" s="600" t="s">
        <v>202</v>
      </c>
      <c r="BH26" s="381"/>
      <c r="BI26" s="381"/>
      <c r="BJ26" s="381"/>
      <c r="BK26" s="381"/>
      <c r="BL26" s="381"/>
      <c r="BM26" s="381"/>
      <c r="BN26" s="601"/>
      <c r="BO26" s="602" t="s">
        <v>202</v>
      </c>
      <c r="BP26" s="602"/>
      <c r="BQ26" s="602"/>
      <c r="BR26" s="602"/>
      <c r="BS26" s="611" t="s">
        <v>202</v>
      </c>
      <c r="BT26" s="381"/>
      <c r="BU26" s="381"/>
      <c r="BV26" s="381"/>
      <c r="BW26" s="381"/>
      <c r="BX26" s="381"/>
      <c r="BY26" s="381"/>
      <c r="BZ26" s="381"/>
      <c r="CA26" s="381"/>
      <c r="CB26" s="612"/>
      <c r="CD26" s="605" t="s">
        <v>109</v>
      </c>
      <c r="CE26" s="606"/>
      <c r="CF26" s="606"/>
      <c r="CG26" s="606"/>
      <c r="CH26" s="606"/>
      <c r="CI26" s="606"/>
      <c r="CJ26" s="606"/>
      <c r="CK26" s="606"/>
      <c r="CL26" s="606"/>
      <c r="CM26" s="606"/>
      <c r="CN26" s="606"/>
      <c r="CO26" s="606"/>
      <c r="CP26" s="606"/>
      <c r="CQ26" s="607"/>
      <c r="CR26" s="600">
        <v>3425192</v>
      </c>
      <c r="CS26" s="381"/>
      <c r="CT26" s="381"/>
      <c r="CU26" s="381"/>
      <c r="CV26" s="381"/>
      <c r="CW26" s="381"/>
      <c r="CX26" s="381"/>
      <c r="CY26" s="601"/>
      <c r="CZ26" s="608">
        <v>10.3</v>
      </c>
      <c r="DA26" s="632"/>
      <c r="DB26" s="632"/>
      <c r="DC26" s="633"/>
      <c r="DD26" s="611">
        <v>3107451</v>
      </c>
      <c r="DE26" s="381"/>
      <c r="DF26" s="381"/>
      <c r="DG26" s="381"/>
      <c r="DH26" s="381"/>
      <c r="DI26" s="381"/>
      <c r="DJ26" s="381"/>
      <c r="DK26" s="601"/>
      <c r="DL26" s="611" t="s">
        <v>202</v>
      </c>
      <c r="DM26" s="381"/>
      <c r="DN26" s="381"/>
      <c r="DO26" s="381"/>
      <c r="DP26" s="381"/>
      <c r="DQ26" s="381"/>
      <c r="DR26" s="381"/>
      <c r="DS26" s="381"/>
      <c r="DT26" s="381"/>
      <c r="DU26" s="381"/>
      <c r="DV26" s="601"/>
      <c r="DW26" s="608" t="s">
        <v>202</v>
      </c>
      <c r="DX26" s="632"/>
      <c r="DY26" s="632"/>
      <c r="DZ26" s="632"/>
      <c r="EA26" s="632"/>
      <c r="EB26" s="632"/>
      <c r="EC26" s="634"/>
    </row>
    <row r="27" spans="2:133" ht="11.25" customHeight="1" x14ac:dyDescent="0.15">
      <c r="B27" s="605" t="s">
        <v>387</v>
      </c>
      <c r="C27" s="606"/>
      <c r="D27" s="606"/>
      <c r="E27" s="606"/>
      <c r="F27" s="606"/>
      <c r="G27" s="606"/>
      <c r="H27" s="606"/>
      <c r="I27" s="606"/>
      <c r="J27" s="606"/>
      <c r="K27" s="606"/>
      <c r="L27" s="606"/>
      <c r="M27" s="606"/>
      <c r="N27" s="606"/>
      <c r="O27" s="606"/>
      <c r="P27" s="606"/>
      <c r="Q27" s="607"/>
      <c r="R27" s="600">
        <v>7312</v>
      </c>
      <c r="S27" s="381"/>
      <c r="T27" s="381"/>
      <c r="U27" s="381"/>
      <c r="V27" s="381"/>
      <c r="W27" s="381"/>
      <c r="X27" s="381"/>
      <c r="Y27" s="601"/>
      <c r="Z27" s="602">
        <v>0</v>
      </c>
      <c r="AA27" s="602"/>
      <c r="AB27" s="602"/>
      <c r="AC27" s="602"/>
      <c r="AD27" s="603">
        <v>7312</v>
      </c>
      <c r="AE27" s="603"/>
      <c r="AF27" s="603"/>
      <c r="AG27" s="603"/>
      <c r="AH27" s="603"/>
      <c r="AI27" s="603"/>
      <c r="AJ27" s="603"/>
      <c r="AK27" s="603"/>
      <c r="AL27" s="608">
        <v>0.1</v>
      </c>
      <c r="AM27" s="387"/>
      <c r="AN27" s="387"/>
      <c r="AO27" s="609"/>
      <c r="AP27" s="605" t="s">
        <v>389</v>
      </c>
      <c r="AQ27" s="606"/>
      <c r="AR27" s="606"/>
      <c r="AS27" s="606"/>
      <c r="AT27" s="606"/>
      <c r="AU27" s="606"/>
      <c r="AV27" s="606"/>
      <c r="AW27" s="606"/>
      <c r="AX27" s="606"/>
      <c r="AY27" s="606"/>
      <c r="AZ27" s="606"/>
      <c r="BA27" s="606"/>
      <c r="BB27" s="606"/>
      <c r="BC27" s="606"/>
      <c r="BD27" s="606"/>
      <c r="BE27" s="606"/>
      <c r="BF27" s="607"/>
      <c r="BG27" s="600">
        <v>7942471</v>
      </c>
      <c r="BH27" s="381"/>
      <c r="BI27" s="381"/>
      <c r="BJ27" s="381"/>
      <c r="BK27" s="381"/>
      <c r="BL27" s="381"/>
      <c r="BM27" s="381"/>
      <c r="BN27" s="601"/>
      <c r="BO27" s="602">
        <v>100</v>
      </c>
      <c r="BP27" s="602"/>
      <c r="BQ27" s="602"/>
      <c r="BR27" s="602"/>
      <c r="BS27" s="611">
        <v>54715</v>
      </c>
      <c r="BT27" s="381"/>
      <c r="BU27" s="381"/>
      <c r="BV27" s="381"/>
      <c r="BW27" s="381"/>
      <c r="BX27" s="381"/>
      <c r="BY27" s="381"/>
      <c r="BZ27" s="381"/>
      <c r="CA27" s="381"/>
      <c r="CB27" s="612"/>
      <c r="CD27" s="605" t="s">
        <v>225</v>
      </c>
      <c r="CE27" s="606"/>
      <c r="CF27" s="606"/>
      <c r="CG27" s="606"/>
      <c r="CH27" s="606"/>
      <c r="CI27" s="606"/>
      <c r="CJ27" s="606"/>
      <c r="CK27" s="606"/>
      <c r="CL27" s="606"/>
      <c r="CM27" s="606"/>
      <c r="CN27" s="606"/>
      <c r="CO27" s="606"/>
      <c r="CP27" s="606"/>
      <c r="CQ27" s="607"/>
      <c r="CR27" s="600">
        <v>6349668</v>
      </c>
      <c r="CS27" s="630"/>
      <c r="CT27" s="630"/>
      <c r="CU27" s="630"/>
      <c r="CV27" s="630"/>
      <c r="CW27" s="630"/>
      <c r="CX27" s="630"/>
      <c r="CY27" s="631"/>
      <c r="CZ27" s="608">
        <v>19.100000000000001</v>
      </c>
      <c r="DA27" s="632"/>
      <c r="DB27" s="632"/>
      <c r="DC27" s="633"/>
      <c r="DD27" s="611">
        <v>1841724</v>
      </c>
      <c r="DE27" s="630"/>
      <c r="DF27" s="630"/>
      <c r="DG27" s="630"/>
      <c r="DH27" s="630"/>
      <c r="DI27" s="630"/>
      <c r="DJ27" s="630"/>
      <c r="DK27" s="631"/>
      <c r="DL27" s="611">
        <v>1622224</v>
      </c>
      <c r="DM27" s="630"/>
      <c r="DN27" s="630"/>
      <c r="DO27" s="630"/>
      <c r="DP27" s="630"/>
      <c r="DQ27" s="630"/>
      <c r="DR27" s="630"/>
      <c r="DS27" s="630"/>
      <c r="DT27" s="630"/>
      <c r="DU27" s="630"/>
      <c r="DV27" s="631"/>
      <c r="DW27" s="608">
        <v>10.9</v>
      </c>
      <c r="DX27" s="632"/>
      <c r="DY27" s="632"/>
      <c r="DZ27" s="632"/>
      <c r="EA27" s="632"/>
      <c r="EB27" s="632"/>
      <c r="EC27" s="634"/>
    </row>
    <row r="28" spans="2:133" ht="11.25" customHeight="1" x14ac:dyDescent="0.15">
      <c r="B28" s="605" t="s">
        <v>158</v>
      </c>
      <c r="C28" s="606"/>
      <c r="D28" s="606"/>
      <c r="E28" s="606"/>
      <c r="F28" s="606"/>
      <c r="G28" s="606"/>
      <c r="H28" s="606"/>
      <c r="I28" s="606"/>
      <c r="J28" s="606"/>
      <c r="K28" s="606"/>
      <c r="L28" s="606"/>
      <c r="M28" s="606"/>
      <c r="N28" s="606"/>
      <c r="O28" s="606"/>
      <c r="P28" s="606"/>
      <c r="Q28" s="607"/>
      <c r="R28" s="600">
        <v>257605</v>
      </c>
      <c r="S28" s="381"/>
      <c r="T28" s="381"/>
      <c r="U28" s="381"/>
      <c r="V28" s="381"/>
      <c r="W28" s="381"/>
      <c r="X28" s="381"/>
      <c r="Y28" s="601"/>
      <c r="Z28" s="602">
        <v>0.7</v>
      </c>
      <c r="AA28" s="602"/>
      <c r="AB28" s="602"/>
      <c r="AC28" s="602"/>
      <c r="AD28" s="603" t="s">
        <v>202</v>
      </c>
      <c r="AE28" s="603"/>
      <c r="AF28" s="603"/>
      <c r="AG28" s="603"/>
      <c r="AH28" s="603"/>
      <c r="AI28" s="603"/>
      <c r="AJ28" s="603"/>
      <c r="AK28" s="603"/>
      <c r="AL28" s="608" t="s">
        <v>202</v>
      </c>
      <c r="AM28" s="387"/>
      <c r="AN28" s="387"/>
      <c r="AO28" s="609"/>
      <c r="AP28" s="605"/>
      <c r="AQ28" s="606"/>
      <c r="AR28" s="606"/>
      <c r="AS28" s="606"/>
      <c r="AT28" s="606"/>
      <c r="AU28" s="606"/>
      <c r="AV28" s="606"/>
      <c r="AW28" s="606"/>
      <c r="AX28" s="606"/>
      <c r="AY28" s="606"/>
      <c r="AZ28" s="606"/>
      <c r="BA28" s="606"/>
      <c r="BB28" s="606"/>
      <c r="BC28" s="606"/>
      <c r="BD28" s="606"/>
      <c r="BE28" s="606"/>
      <c r="BF28" s="607"/>
      <c r="BG28" s="600"/>
      <c r="BH28" s="381"/>
      <c r="BI28" s="381"/>
      <c r="BJ28" s="381"/>
      <c r="BK28" s="381"/>
      <c r="BL28" s="381"/>
      <c r="BM28" s="381"/>
      <c r="BN28" s="601"/>
      <c r="BO28" s="602"/>
      <c r="BP28" s="602"/>
      <c r="BQ28" s="602"/>
      <c r="BR28" s="602"/>
      <c r="BS28" s="611"/>
      <c r="BT28" s="381"/>
      <c r="BU28" s="381"/>
      <c r="BV28" s="381"/>
      <c r="BW28" s="381"/>
      <c r="BX28" s="381"/>
      <c r="BY28" s="381"/>
      <c r="BZ28" s="381"/>
      <c r="CA28" s="381"/>
      <c r="CB28" s="612"/>
      <c r="CD28" s="605" t="s">
        <v>382</v>
      </c>
      <c r="CE28" s="606"/>
      <c r="CF28" s="606"/>
      <c r="CG28" s="606"/>
      <c r="CH28" s="606"/>
      <c r="CI28" s="606"/>
      <c r="CJ28" s="606"/>
      <c r="CK28" s="606"/>
      <c r="CL28" s="606"/>
      <c r="CM28" s="606"/>
      <c r="CN28" s="606"/>
      <c r="CO28" s="606"/>
      <c r="CP28" s="606"/>
      <c r="CQ28" s="607"/>
      <c r="CR28" s="600">
        <v>2748880</v>
      </c>
      <c r="CS28" s="381"/>
      <c r="CT28" s="381"/>
      <c r="CU28" s="381"/>
      <c r="CV28" s="381"/>
      <c r="CW28" s="381"/>
      <c r="CX28" s="381"/>
      <c r="CY28" s="601"/>
      <c r="CZ28" s="608">
        <v>8.1999999999999993</v>
      </c>
      <c r="DA28" s="632"/>
      <c r="DB28" s="632"/>
      <c r="DC28" s="633"/>
      <c r="DD28" s="611">
        <v>2740504</v>
      </c>
      <c r="DE28" s="381"/>
      <c r="DF28" s="381"/>
      <c r="DG28" s="381"/>
      <c r="DH28" s="381"/>
      <c r="DI28" s="381"/>
      <c r="DJ28" s="381"/>
      <c r="DK28" s="601"/>
      <c r="DL28" s="611">
        <v>2740504</v>
      </c>
      <c r="DM28" s="381"/>
      <c r="DN28" s="381"/>
      <c r="DO28" s="381"/>
      <c r="DP28" s="381"/>
      <c r="DQ28" s="381"/>
      <c r="DR28" s="381"/>
      <c r="DS28" s="381"/>
      <c r="DT28" s="381"/>
      <c r="DU28" s="381"/>
      <c r="DV28" s="601"/>
      <c r="DW28" s="608">
        <v>18.5</v>
      </c>
      <c r="DX28" s="632"/>
      <c r="DY28" s="632"/>
      <c r="DZ28" s="632"/>
      <c r="EA28" s="632"/>
      <c r="EB28" s="632"/>
      <c r="EC28" s="634"/>
    </row>
    <row r="29" spans="2:133" ht="11.25" customHeight="1" x14ac:dyDescent="0.15">
      <c r="B29" s="605" t="s">
        <v>312</v>
      </c>
      <c r="C29" s="606"/>
      <c r="D29" s="606"/>
      <c r="E29" s="606"/>
      <c r="F29" s="606"/>
      <c r="G29" s="606"/>
      <c r="H29" s="606"/>
      <c r="I29" s="606"/>
      <c r="J29" s="606"/>
      <c r="K29" s="606"/>
      <c r="L29" s="606"/>
      <c r="M29" s="606"/>
      <c r="N29" s="606"/>
      <c r="O29" s="606"/>
      <c r="P29" s="606"/>
      <c r="Q29" s="607"/>
      <c r="R29" s="600">
        <v>178360</v>
      </c>
      <c r="S29" s="381"/>
      <c r="T29" s="381"/>
      <c r="U29" s="381"/>
      <c r="V29" s="381"/>
      <c r="W29" s="381"/>
      <c r="X29" s="381"/>
      <c r="Y29" s="601"/>
      <c r="Z29" s="602">
        <v>0.5</v>
      </c>
      <c r="AA29" s="602"/>
      <c r="AB29" s="602"/>
      <c r="AC29" s="602"/>
      <c r="AD29" s="603">
        <v>8221</v>
      </c>
      <c r="AE29" s="603"/>
      <c r="AF29" s="603"/>
      <c r="AG29" s="603"/>
      <c r="AH29" s="603"/>
      <c r="AI29" s="603"/>
      <c r="AJ29" s="603"/>
      <c r="AK29" s="603"/>
      <c r="AL29" s="608">
        <v>0.1</v>
      </c>
      <c r="AM29" s="387"/>
      <c r="AN29" s="387"/>
      <c r="AO29" s="609"/>
      <c r="AP29" s="617"/>
      <c r="AQ29" s="618"/>
      <c r="AR29" s="618"/>
      <c r="AS29" s="618"/>
      <c r="AT29" s="618"/>
      <c r="AU29" s="618"/>
      <c r="AV29" s="618"/>
      <c r="AW29" s="618"/>
      <c r="AX29" s="618"/>
      <c r="AY29" s="618"/>
      <c r="AZ29" s="618"/>
      <c r="BA29" s="618"/>
      <c r="BB29" s="618"/>
      <c r="BC29" s="618"/>
      <c r="BD29" s="618"/>
      <c r="BE29" s="618"/>
      <c r="BF29" s="619"/>
      <c r="BG29" s="600"/>
      <c r="BH29" s="381"/>
      <c r="BI29" s="381"/>
      <c r="BJ29" s="381"/>
      <c r="BK29" s="381"/>
      <c r="BL29" s="381"/>
      <c r="BM29" s="381"/>
      <c r="BN29" s="601"/>
      <c r="BO29" s="602"/>
      <c r="BP29" s="602"/>
      <c r="BQ29" s="602"/>
      <c r="BR29" s="602"/>
      <c r="BS29" s="603"/>
      <c r="BT29" s="603"/>
      <c r="BU29" s="603"/>
      <c r="BV29" s="603"/>
      <c r="BW29" s="603"/>
      <c r="BX29" s="603"/>
      <c r="BY29" s="603"/>
      <c r="BZ29" s="603"/>
      <c r="CA29" s="603"/>
      <c r="CB29" s="604"/>
      <c r="CD29" s="580" t="s">
        <v>177</v>
      </c>
      <c r="CE29" s="573"/>
      <c r="CF29" s="605" t="s">
        <v>24</v>
      </c>
      <c r="CG29" s="606"/>
      <c r="CH29" s="606"/>
      <c r="CI29" s="606"/>
      <c r="CJ29" s="606"/>
      <c r="CK29" s="606"/>
      <c r="CL29" s="606"/>
      <c r="CM29" s="606"/>
      <c r="CN29" s="606"/>
      <c r="CO29" s="606"/>
      <c r="CP29" s="606"/>
      <c r="CQ29" s="607"/>
      <c r="CR29" s="600">
        <v>2748299</v>
      </c>
      <c r="CS29" s="630"/>
      <c r="CT29" s="630"/>
      <c r="CU29" s="630"/>
      <c r="CV29" s="630"/>
      <c r="CW29" s="630"/>
      <c r="CX29" s="630"/>
      <c r="CY29" s="631"/>
      <c r="CZ29" s="608">
        <v>8.1999999999999993</v>
      </c>
      <c r="DA29" s="632"/>
      <c r="DB29" s="632"/>
      <c r="DC29" s="633"/>
      <c r="DD29" s="611">
        <v>2739923</v>
      </c>
      <c r="DE29" s="630"/>
      <c r="DF29" s="630"/>
      <c r="DG29" s="630"/>
      <c r="DH29" s="630"/>
      <c r="DI29" s="630"/>
      <c r="DJ29" s="630"/>
      <c r="DK29" s="631"/>
      <c r="DL29" s="611">
        <v>2739923</v>
      </c>
      <c r="DM29" s="630"/>
      <c r="DN29" s="630"/>
      <c r="DO29" s="630"/>
      <c r="DP29" s="630"/>
      <c r="DQ29" s="630"/>
      <c r="DR29" s="630"/>
      <c r="DS29" s="630"/>
      <c r="DT29" s="630"/>
      <c r="DU29" s="630"/>
      <c r="DV29" s="631"/>
      <c r="DW29" s="608">
        <v>18.5</v>
      </c>
      <c r="DX29" s="632"/>
      <c r="DY29" s="632"/>
      <c r="DZ29" s="632"/>
      <c r="EA29" s="632"/>
      <c r="EB29" s="632"/>
      <c r="EC29" s="634"/>
    </row>
    <row r="30" spans="2:133" ht="11.25" customHeight="1" x14ac:dyDescent="0.15">
      <c r="B30" s="605" t="s">
        <v>21</v>
      </c>
      <c r="C30" s="606"/>
      <c r="D30" s="606"/>
      <c r="E30" s="606"/>
      <c r="F30" s="606"/>
      <c r="G30" s="606"/>
      <c r="H30" s="606"/>
      <c r="I30" s="606"/>
      <c r="J30" s="606"/>
      <c r="K30" s="606"/>
      <c r="L30" s="606"/>
      <c r="M30" s="606"/>
      <c r="N30" s="606"/>
      <c r="O30" s="606"/>
      <c r="P30" s="606"/>
      <c r="Q30" s="607"/>
      <c r="R30" s="600">
        <v>157577</v>
      </c>
      <c r="S30" s="381"/>
      <c r="T30" s="381"/>
      <c r="U30" s="381"/>
      <c r="V30" s="381"/>
      <c r="W30" s="381"/>
      <c r="X30" s="381"/>
      <c r="Y30" s="601"/>
      <c r="Z30" s="602">
        <v>0.5</v>
      </c>
      <c r="AA30" s="602"/>
      <c r="AB30" s="602"/>
      <c r="AC30" s="602"/>
      <c r="AD30" s="603" t="s">
        <v>202</v>
      </c>
      <c r="AE30" s="603"/>
      <c r="AF30" s="603"/>
      <c r="AG30" s="603"/>
      <c r="AH30" s="603"/>
      <c r="AI30" s="603"/>
      <c r="AJ30" s="603"/>
      <c r="AK30" s="603"/>
      <c r="AL30" s="608" t="s">
        <v>202</v>
      </c>
      <c r="AM30" s="387"/>
      <c r="AN30" s="387"/>
      <c r="AO30" s="609"/>
      <c r="AP30" s="375" t="s">
        <v>314</v>
      </c>
      <c r="AQ30" s="376"/>
      <c r="AR30" s="376"/>
      <c r="AS30" s="376"/>
      <c r="AT30" s="376"/>
      <c r="AU30" s="376"/>
      <c r="AV30" s="376"/>
      <c r="AW30" s="376"/>
      <c r="AX30" s="376"/>
      <c r="AY30" s="376"/>
      <c r="AZ30" s="376"/>
      <c r="BA30" s="376"/>
      <c r="BB30" s="376"/>
      <c r="BC30" s="376"/>
      <c r="BD30" s="376"/>
      <c r="BE30" s="376"/>
      <c r="BF30" s="418"/>
      <c r="BG30" s="375" t="s">
        <v>392</v>
      </c>
      <c r="BH30" s="636"/>
      <c r="BI30" s="636"/>
      <c r="BJ30" s="636"/>
      <c r="BK30" s="636"/>
      <c r="BL30" s="636"/>
      <c r="BM30" s="636"/>
      <c r="BN30" s="636"/>
      <c r="BO30" s="636"/>
      <c r="BP30" s="636"/>
      <c r="BQ30" s="637"/>
      <c r="BR30" s="375" t="s">
        <v>130</v>
      </c>
      <c r="BS30" s="636"/>
      <c r="BT30" s="636"/>
      <c r="BU30" s="636"/>
      <c r="BV30" s="636"/>
      <c r="BW30" s="636"/>
      <c r="BX30" s="636"/>
      <c r="BY30" s="636"/>
      <c r="BZ30" s="636"/>
      <c r="CA30" s="636"/>
      <c r="CB30" s="637"/>
      <c r="CD30" s="581"/>
      <c r="CE30" s="576"/>
      <c r="CF30" s="605" t="s">
        <v>393</v>
      </c>
      <c r="CG30" s="606"/>
      <c r="CH30" s="606"/>
      <c r="CI30" s="606"/>
      <c r="CJ30" s="606"/>
      <c r="CK30" s="606"/>
      <c r="CL30" s="606"/>
      <c r="CM30" s="606"/>
      <c r="CN30" s="606"/>
      <c r="CO30" s="606"/>
      <c r="CP30" s="606"/>
      <c r="CQ30" s="607"/>
      <c r="CR30" s="600">
        <v>2636030</v>
      </c>
      <c r="CS30" s="381"/>
      <c r="CT30" s="381"/>
      <c r="CU30" s="381"/>
      <c r="CV30" s="381"/>
      <c r="CW30" s="381"/>
      <c r="CX30" s="381"/>
      <c r="CY30" s="601"/>
      <c r="CZ30" s="608">
        <v>7.9</v>
      </c>
      <c r="DA30" s="632"/>
      <c r="DB30" s="632"/>
      <c r="DC30" s="633"/>
      <c r="DD30" s="611">
        <v>2628249</v>
      </c>
      <c r="DE30" s="381"/>
      <c r="DF30" s="381"/>
      <c r="DG30" s="381"/>
      <c r="DH30" s="381"/>
      <c r="DI30" s="381"/>
      <c r="DJ30" s="381"/>
      <c r="DK30" s="601"/>
      <c r="DL30" s="611">
        <v>2628249</v>
      </c>
      <c r="DM30" s="381"/>
      <c r="DN30" s="381"/>
      <c r="DO30" s="381"/>
      <c r="DP30" s="381"/>
      <c r="DQ30" s="381"/>
      <c r="DR30" s="381"/>
      <c r="DS30" s="381"/>
      <c r="DT30" s="381"/>
      <c r="DU30" s="381"/>
      <c r="DV30" s="601"/>
      <c r="DW30" s="608">
        <v>17.7</v>
      </c>
      <c r="DX30" s="632"/>
      <c r="DY30" s="632"/>
      <c r="DZ30" s="632"/>
      <c r="EA30" s="632"/>
      <c r="EB30" s="632"/>
      <c r="EC30" s="634"/>
    </row>
    <row r="31" spans="2:133" ht="11.25" customHeight="1" x14ac:dyDescent="0.15">
      <c r="B31" s="605" t="s">
        <v>341</v>
      </c>
      <c r="C31" s="606"/>
      <c r="D31" s="606"/>
      <c r="E31" s="606"/>
      <c r="F31" s="606"/>
      <c r="G31" s="606"/>
      <c r="H31" s="606"/>
      <c r="I31" s="606"/>
      <c r="J31" s="606"/>
      <c r="K31" s="606"/>
      <c r="L31" s="606"/>
      <c r="M31" s="606"/>
      <c r="N31" s="606"/>
      <c r="O31" s="606"/>
      <c r="P31" s="606"/>
      <c r="Q31" s="607"/>
      <c r="R31" s="600">
        <v>11524200</v>
      </c>
      <c r="S31" s="381"/>
      <c r="T31" s="381"/>
      <c r="U31" s="381"/>
      <c r="V31" s="381"/>
      <c r="W31" s="381"/>
      <c r="X31" s="381"/>
      <c r="Y31" s="601"/>
      <c r="Z31" s="602">
        <v>33.299999999999997</v>
      </c>
      <c r="AA31" s="602"/>
      <c r="AB31" s="602"/>
      <c r="AC31" s="602"/>
      <c r="AD31" s="603" t="s">
        <v>202</v>
      </c>
      <c r="AE31" s="603"/>
      <c r="AF31" s="603"/>
      <c r="AG31" s="603"/>
      <c r="AH31" s="603"/>
      <c r="AI31" s="603"/>
      <c r="AJ31" s="603"/>
      <c r="AK31" s="603"/>
      <c r="AL31" s="608" t="s">
        <v>202</v>
      </c>
      <c r="AM31" s="387"/>
      <c r="AN31" s="387"/>
      <c r="AO31" s="609"/>
      <c r="AP31" s="554" t="s">
        <v>9</v>
      </c>
      <c r="AQ31" s="555"/>
      <c r="AR31" s="555"/>
      <c r="AS31" s="555"/>
      <c r="AT31" s="685" t="s">
        <v>231</v>
      </c>
      <c r="AU31" s="47"/>
      <c r="AV31" s="47"/>
      <c r="AW31" s="47"/>
      <c r="AX31" s="589" t="s">
        <v>278</v>
      </c>
      <c r="AY31" s="590"/>
      <c r="AZ31" s="590"/>
      <c r="BA31" s="590"/>
      <c r="BB31" s="590"/>
      <c r="BC31" s="590"/>
      <c r="BD31" s="590"/>
      <c r="BE31" s="590"/>
      <c r="BF31" s="591"/>
      <c r="BG31" s="638">
        <v>98.2</v>
      </c>
      <c r="BH31" s="639"/>
      <c r="BI31" s="639"/>
      <c r="BJ31" s="639"/>
      <c r="BK31" s="639"/>
      <c r="BL31" s="639"/>
      <c r="BM31" s="598">
        <v>94.8</v>
      </c>
      <c r="BN31" s="639"/>
      <c r="BO31" s="639"/>
      <c r="BP31" s="639"/>
      <c r="BQ31" s="640"/>
      <c r="BR31" s="638">
        <v>98.9</v>
      </c>
      <c r="BS31" s="639"/>
      <c r="BT31" s="639"/>
      <c r="BU31" s="639"/>
      <c r="BV31" s="639"/>
      <c r="BW31" s="639"/>
      <c r="BX31" s="598">
        <v>95.1</v>
      </c>
      <c r="BY31" s="639"/>
      <c r="BZ31" s="639"/>
      <c r="CA31" s="639"/>
      <c r="CB31" s="640"/>
      <c r="CD31" s="581"/>
      <c r="CE31" s="576"/>
      <c r="CF31" s="605" t="s">
        <v>313</v>
      </c>
      <c r="CG31" s="606"/>
      <c r="CH31" s="606"/>
      <c r="CI31" s="606"/>
      <c r="CJ31" s="606"/>
      <c r="CK31" s="606"/>
      <c r="CL31" s="606"/>
      <c r="CM31" s="606"/>
      <c r="CN31" s="606"/>
      <c r="CO31" s="606"/>
      <c r="CP31" s="606"/>
      <c r="CQ31" s="607"/>
      <c r="CR31" s="600">
        <v>112269</v>
      </c>
      <c r="CS31" s="630"/>
      <c r="CT31" s="630"/>
      <c r="CU31" s="630"/>
      <c r="CV31" s="630"/>
      <c r="CW31" s="630"/>
      <c r="CX31" s="630"/>
      <c r="CY31" s="631"/>
      <c r="CZ31" s="608">
        <v>0.3</v>
      </c>
      <c r="DA31" s="632"/>
      <c r="DB31" s="632"/>
      <c r="DC31" s="633"/>
      <c r="DD31" s="611">
        <v>111674</v>
      </c>
      <c r="DE31" s="630"/>
      <c r="DF31" s="630"/>
      <c r="DG31" s="630"/>
      <c r="DH31" s="630"/>
      <c r="DI31" s="630"/>
      <c r="DJ31" s="630"/>
      <c r="DK31" s="631"/>
      <c r="DL31" s="611">
        <v>111674</v>
      </c>
      <c r="DM31" s="630"/>
      <c r="DN31" s="630"/>
      <c r="DO31" s="630"/>
      <c r="DP31" s="630"/>
      <c r="DQ31" s="630"/>
      <c r="DR31" s="630"/>
      <c r="DS31" s="630"/>
      <c r="DT31" s="630"/>
      <c r="DU31" s="630"/>
      <c r="DV31" s="631"/>
      <c r="DW31" s="608">
        <v>0.8</v>
      </c>
      <c r="DX31" s="632"/>
      <c r="DY31" s="632"/>
      <c r="DZ31" s="632"/>
      <c r="EA31" s="632"/>
      <c r="EB31" s="632"/>
      <c r="EC31" s="634"/>
    </row>
    <row r="32" spans="2:133" ht="11.25" customHeight="1" x14ac:dyDescent="0.15">
      <c r="B32" s="641" t="s">
        <v>57</v>
      </c>
      <c r="C32" s="642"/>
      <c r="D32" s="642"/>
      <c r="E32" s="642"/>
      <c r="F32" s="642"/>
      <c r="G32" s="642"/>
      <c r="H32" s="642"/>
      <c r="I32" s="642"/>
      <c r="J32" s="642"/>
      <c r="K32" s="642"/>
      <c r="L32" s="642"/>
      <c r="M32" s="642"/>
      <c r="N32" s="642"/>
      <c r="O32" s="642"/>
      <c r="P32" s="642"/>
      <c r="Q32" s="643"/>
      <c r="R32" s="600" t="s">
        <v>202</v>
      </c>
      <c r="S32" s="381"/>
      <c r="T32" s="381"/>
      <c r="U32" s="381"/>
      <c r="V32" s="381"/>
      <c r="W32" s="381"/>
      <c r="X32" s="381"/>
      <c r="Y32" s="601"/>
      <c r="Z32" s="602" t="s">
        <v>202</v>
      </c>
      <c r="AA32" s="602"/>
      <c r="AB32" s="602"/>
      <c r="AC32" s="602"/>
      <c r="AD32" s="603" t="s">
        <v>202</v>
      </c>
      <c r="AE32" s="603"/>
      <c r="AF32" s="603"/>
      <c r="AG32" s="603"/>
      <c r="AH32" s="603"/>
      <c r="AI32" s="603"/>
      <c r="AJ32" s="603"/>
      <c r="AK32" s="603"/>
      <c r="AL32" s="608" t="s">
        <v>202</v>
      </c>
      <c r="AM32" s="387"/>
      <c r="AN32" s="387"/>
      <c r="AO32" s="609"/>
      <c r="AP32" s="684"/>
      <c r="AQ32" s="541"/>
      <c r="AR32" s="541"/>
      <c r="AS32" s="541"/>
      <c r="AT32" s="686"/>
      <c r="AU32" s="8" t="s">
        <v>256</v>
      </c>
      <c r="AV32" s="8"/>
      <c r="AW32" s="8"/>
      <c r="AX32" s="605" t="s">
        <v>373</v>
      </c>
      <c r="AY32" s="606"/>
      <c r="AZ32" s="606"/>
      <c r="BA32" s="606"/>
      <c r="BB32" s="606"/>
      <c r="BC32" s="606"/>
      <c r="BD32" s="606"/>
      <c r="BE32" s="606"/>
      <c r="BF32" s="607"/>
      <c r="BG32" s="644">
        <v>97.9</v>
      </c>
      <c r="BH32" s="630"/>
      <c r="BI32" s="630"/>
      <c r="BJ32" s="630"/>
      <c r="BK32" s="630"/>
      <c r="BL32" s="630"/>
      <c r="BM32" s="387">
        <v>94.8</v>
      </c>
      <c r="BN32" s="645"/>
      <c r="BO32" s="645"/>
      <c r="BP32" s="645"/>
      <c r="BQ32" s="646"/>
      <c r="BR32" s="644">
        <v>98.9</v>
      </c>
      <c r="BS32" s="630"/>
      <c r="BT32" s="630"/>
      <c r="BU32" s="630"/>
      <c r="BV32" s="630"/>
      <c r="BW32" s="630"/>
      <c r="BX32" s="387">
        <v>95.5</v>
      </c>
      <c r="BY32" s="645"/>
      <c r="BZ32" s="645"/>
      <c r="CA32" s="645"/>
      <c r="CB32" s="646"/>
      <c r="CD32" s="582"/>
      <c r="CE32" s="584"/>
      <c r="CF32" s="605" t="s">
        <v>210</v>
      </c>
      <c r="CG32" s="606"/>
      <c r="CH32" s="606"/>
      <c r="CI32" s="606"/>
      <c r="CJ32" s="606"/>
      <c r="CK32" s="606"/>
      <c r="CL32" s="606"/>
      <c r="CM32" s="606"/>
      <c r="CN32" s="606"/>
      <c r="CO32" s="606"/>
      <c r="CP32" s="606"/>
      <c r="CQ32" s="607"/>
      <c r="CR32" s="600">
        <v>581</v>
      </c>
      <c r="CS32" s="381"/>
      <c r="CT32" s="381"/>
      <c r="CU32" s="381"/>
      <c r="CV32" s="381"/>
      <c r="CW32" s="381"/>
      <c r="CX32" s="381"/>
      <c r="CY32" s="601"/>
      <c r="CZ32" s="608">
        <v>0</v>
      </c>
      <c r="DA32" s="632"/>
      <c r="DB32" s="632"/>
      <c r="DC32" s="633"/>
      <c r="DD32" s="611">
        <v>581</v>
      </c>
      <c r="DE32" s="381"/>
      <c r="DF32" s="381"/>
      <c r="DG32" s="381"/>
      <c r="DH32" s="381"/>
      <c r="DI32" s="381"/>
      <c r="DJ32" s="381"/>
      <c r="DK32" s="601"/>
      <c r="DL32" s="611">
        <v>581</v>
      </c>
      <c r="DM32" s="381"/>
      <c r="DN32" s="381"/>
      <c r="DO32" s="381"/>
      <c r="DP32" s="381"/>
      <c r="DQ32" s="381"/>
      <c r="DR32" s="381"/>
      <c r="DS32" s="381"/>
      <c r="DT32" s="381"/>
      <c r="DU32" s="381"/>
      <c r="DV32" s="601"/>
      <c r="DW32" s="608">
        <v>0</v>
      </c>
      <c r="DX32" s="632"/>
      <c r="DY32" s="632"/>
      <c r="DZ32" s="632"/>
      <c r="EA32" s="632"/>
      <c r="EB32" s="632"/>
      <c r="EC32" s="634"/>
    </row>
    <row r="33" spans="2:133" ht="11.25" customHeight="1" x14ac:dyDescent="0.15">
      <c r="B33" s="605" t="s">
        <v>395</v>
      </c>
      <c r="C33" s="606"/>
      <c r="D33" s="606"/>
      <c r="E33" s="606"/>
      <c r="F33" s="606"/>
      <c r="G33" s="606"/>
      <c r="H33" s="606"/>
      <c r="I33" s="606"/>
      <c r="J33" s="606"/>
      <c r="K33" s="606"/>
      <c r="L33" s="606"/>
      <c r="M33" s="606"/>
      <c r="N33" s="606"/>
      <c r="O33" s="606"/>
      <c r="P33" s="606"/>
      <c r="Q33" s="607"/>
      <c r="R33" s="600">
        <v>2141438</v>
      </c>
      <c r="S33" s="381"/>
      <c r="T33" s="381"/>
      <c r="U33" s="381"/>
      <c r="V33" s="381"/>
      <c r="W33" s="381"/>
      <c r="X33" s="381"/>
      <c r="Y33" s="601"/>
      <c r="Z33" s="602">
        <v>6.2</v>
      </c>
      <c r="AA33" s="602"/>
      <c r="AB33" s="602"/>
      <c r="AC33" s="602"/>
      <c r="AD33" s="603" t="s">
        <v>202</v>
      </c>
      <c r="AE33" s="603"/>
      <c r="AF33" s="603"/>
      <c r="AG33" s="603"/>
      <c r="AH33" s="603"/>
      <c r="AI33" s="603"/>
      <c r="AJ33" s="603"/>
      <c r="AK33" s="603"/>
      <c r="AL33" s="608" t="s">
        <v>202</v>
      </c>
      <c r="AM33" s="387"/>
      <c r="AN33" s="387"/>
      <c r="AO33" s="609"/>
      <c r="AP33" s="557"/>
      <c r="AQ33" s="558"/>
      <c r="AR33" s="558"/>
      <c r="AS33" s="558"/>
      <c r="AT33" s="687"/>
      <c r="AU33" s="48"/>
      <c r="AV33" s="48"/>
      <c r="AW33" s="48"/>
      <c r="AX33" s="617" t="s">
        <v>162</v>
      </c>
      <c r="AY33" s="618"/>
      <c r="AZ33" s="618"/>
      <c r="BA33" s="618"/>
      <c r="BB33" s="618"/>
      <c r="BC33" s="618"/>
      <c r="BD33" s="618"/>
      <c r="BE33" s="618"/>
      <c r="BF33" s="619"/>
      <c r="BG33" s="647">
        <v>98.2</v>
      </c>
      <c r="BH33" s="648"/>
      <c r="BI33" s="648"/>
      <c r="BJ33" s="648"/>
      <c r="BK33" s="648"/>
      <c r="BL33" s="648"/>
      <c r="BM33" s="649">
        <v>94.4</v>
      </c>
      <c r="BN33" s="648"/>
      <c r="BO33" s="648"/>
      <c r="BP33" s="648"/>
      <c r="BQ33" s="650"/>
      <c r="BR33" s="647">
        <v>98.8</v>
      </c>
      <c r="BS33" s="648"/>
      <c r="BT33" s="648"/>
      <c r="BU33" s="648"/>
      <c r="BV33" s="648"/>
      <c r="BW33" s="648"/>
      <c r="BX33" s="649">
        <v>94.5</v>
      </c>
      <c r="BY33" s="648"/>
      <c r="BZ33" s="648"/>
      <c r="CA33" s="648"/>
      <c r="CB33" s="650"/>
      <c r="CD33" s="605" t="s">
        <v>396</v>
      </c>
      <c r="CE33" s="606"/>
      <c r="CF33" s="606"/>
      <c r="CG33" s="606"/>
      <c r="CH33" s="606"/>
      <c r="CI33" s="606"/>
      <c r="CJ33" s="606"/>
      <c r="CK33" s="606"/>
      <c r="CL33" s="606"/>
      <c r="CM33" s="606"/>
      <c r="CN33" s="606"/>
      <c r="CO33" s="606"/>
      <c r="CP33" s="606"/>
      <c r="CQ33" s="607"/>
      <c r="CR33" s="600">
        <v>16320049</v>
      </c>
      <c r="CS33" s="630"/>
      <c r="CT33" s="630"/>
      <c r="CU33" s="630"/>
      <c r="CV33" s="630"/>
      <c r="CW33" s="630"/>
      <c r="CX33" s="630"/>
      <c r="CY33" s="631"/>
      <c r="CZ33" s="608">
        <v>49</v>
      </c>
      <c r="DA33" s="632"/>
      <c r="DB33" s="632"/>
      <c r="DC33" s="633"/>
      <c r="DD33" s="611">
        <v>7827116</v>
      </c>
      <c r="DE33" s="630"/>
      <c r="DF33" s="630"/>
      <c r="DG33" s="630"/>
      <c r="DH33" s="630"/>
      <c r="DI33" s="630"/>
      <c r="DJ33" s="630"/>
      <c r="DK33" s="631"/>
      <c r="DL33" s="611">
        <v>6171845</v>
      </c>
      <c r="DM33" s="630"/>
      <c r="DN33" s="630"/>
      <c r="DO33" s="630"/>
      <c r="DP33" s="630"/>
      <c r="DQ33" s="630"/>
      <c r="DR33" s="630"/>
      <c r="DS33" s="630"/>
      <c r="DT33" s="630"/>
      <c r="DU33" s="630"/>
      <c r="DV33" s="631"/>
      <c r="DW33" s="608">
        <v>41.6</v>
      </c>
      <c r="DX33" s="632"/>
      <c r="DY33" s="632"/>
      <c r="DZ33" s="632"/>
      <c r="EA33" s="632"/>
      <c r="EB33" s="632"/>
      <c r="EC33" s="634"/>
    </row>
    <row r="34" spans="2:133" ht="11.25" customHeight="1" x14ac:dyDescent="0.15">
      <c r="B34" s="605" t="s">
        <v>241</v>
      </c>
      <c r="C34" s="606"/>
      <c r="D34" s="606"/>
      <c r="E34" s="606"/>
      <c r="F34" s="606"/>
      <c r="G34" s="606"/>
      <c r="H34" s="606"/>
      <c r="I34" s="606"/>
      <c r="J34" s="606"/>
      <c r="K34" s="606"/>
      <c r="L34" s="606"/>
      <c r="M34" s="606"/>
      <c r="N34" s="606"/>
      <c r="O34" s="606"/>
      <c r="P34" s="606"/>
      <c r="Q34" s="607"/>
      <c r="R34" s="600">
        <v>221911</v>
      </c>
      <c r="S34" s="381"/>
      <c r="T34" s="381"/>
      <c r="U34" s="381"/>
      <c r="V34" s="381"/>
      <c r="W34" s="381"/>
      <c r="X34" s="381"/>
      <c r="Y34" s="601"/>
      <c r="Z34" s="602">
        <v>0.6</v>
      </c>
      <c r="AA34" s="602"/>
      <c r="AB34" s="602"/>
      <c r="AC34" s="602"/>
      <c r="AD34" s="603">
        <v>3189</v>
      </c>
      <c r="AE34" s="603"/>
      <c r="AF34" s="603"/>
      <c r="AG34" s="603"/>
      <c r="AH34" s="603"/>
      <c r="AI34" s="603"/>
      <c r="AJ34" s="603"/>
      <c r="AK34" s="603"/>
      <c r="AL34" s="608">
        <v>0</v>
      </c>
      <c r="AM34" s="387"/>
      <c r="AN34" s="387"/>
      <c r="AO34" s="609"/>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5" t="s">
        <v>399</v>
      </c>
      <c r="CE34" s="606"/>
      <c r="CF34" s="606"/>
      <c r="CG34" s="606"/>
      <c r="CH34" s="606"/>
      <c r="CI34" s="606"/>
      <c r="CJ34" s="606"/>
      <c r="CK34" s="606"/>
      <c r="CL34" s="606"/>
      <c r="CM34" s="606"/>
      <c r="CN34" s="606"/>
      <c r="CO34" s="606"/>
      <c r="CP34" s="606"/>
      <c r="CQ34" s="607"/>
      <c r="CR34" s="600">
        <v>3189069</v>
      </c>
      <c r="CS34" s="381"/>
      <c r="CT34" s="381"/>
      <c r="CU34" s="381"/>
      <c r="CV34" s="381"/>
      <c r="CW34" s="381"/>
      <c r="CX34" s="381"/>
      <c r="CY34" s="601"/>
      <c r="CZ34" s="608">
        <v>9.6</v>
      </c>
      <c r="DA34" s="632"/>
      <c r="DB34" s="632"/>
      <c r="DC34" s="633"/>
      <c r="DD34" s="611">
        <v>2386021</v>
      </c>
      <c r="DE34" s="381"/>
      <c r="DF34" s="381"/>
      <c r="DG34" s="381"/>
      <c r="DH34" s="381"/>
      <c r="DI34" s="381"/>
      <c r="DJ34" s="381"/>
      <c r="DK34" s="601"/>
      <c r="DL34" s="611">
        <v>2188163</v>
      </c>
      <c r="DM34" s="381"/>
      <c r="DN34" s="381"/>
      <c r="DO34" s="381"/>
      <c r="DP34" s="381"/>
      <c r="DQ34" s="381"/>
      <c r="DR34" s="381"/>
      <c r="DS34" s="381"/>
      <c r="DT34" s="381"/>
      <c r="DU34" s="381"/>
      <c r="DV34" s="601"/>
      <c r="DW34" s="608">
        <v>14.8</v>
      </c>
      <c r="DX34" s="632"/>
      <c r="DY34" s="632"/>
      <c r="DZ34" s="632"/>
      <c r="EA34" s="632"/>
      <c r="EB34" s="632"/>
      <c r="EC34" s="634"/>
    </row>
    <row r="35" spans="2:133" ht="11.25" customHeight="1" x14ac:dyDescent="0.15">
      <c r="B35" s="605" t="s">
        <v>145</v>
      </c>
      <c r="C35" s="606"/>
      <c r="D35" s="606"/>
      <c r="E35" s="606"/>
      <c r="F35" s="606"/>
      <c r="G35" s="606"/>
      <c r="H35" s="606"/>
      <c r="I35" s="606"/>
      <c r="J35" s="606"/>
      <c r="K35" s="606"/>
      <c r="L35" s="606"/>
      <c r="M35" s="606"/>
      <c r="N35" s="606"/>
      <c r="O35" s="606"/>
      <c r="P35" s="606"/>
      <c r="Q35" s="607"/>
      <c r="R35" s="600">
        <v>388595</v>
      </c>
      <c r="S35" s="381"/>
      <c r="T35" s="381"/>
      <c r="U35" s="381"/>
      <c r="V35" s="381"/>
      <c r="W35" s="381"/>
      <c r="X35" s="381"/>
      <c r="Y35" s="601"/>
      <c r="Z35" s="602">
        <v>1.1000000000000001</v>
      </c>
      <c r="AA35" s="602"/>
      <c r="AB35" s="602"/>
      <c r="AC35" s="602"/>
      <c r="AD35" s="603" t="s">
        <v>202</v>
      </c>
      <c r="AE35" s="603"/>
      <c r="AF35" s="603"/>
      <c r="AG35" s="603"/>
      <c r="AH35" s="603"/>
      <c r="AI35" s="603"/>
      <c r="AJ35" s="603"/>
      <c r="AK35" s="603"/>
      <c r="AL35" s="608" t="s">
        <v>202</v>
      </c>
      <c r="AM35" s="387"/>
      <c r="AN35" s="387"/>
      <c r="AO35" s="609"/>
      <c r="AP35" s="18"/>
      <c r="AQ35" s="375" t="s">
        <v>401</v>
      </c>
      <c r="AR35" s="376"/>
      <c r="AS35" s="376"/>
      <c r="AT35" s="376"/>
      <c r="AU35" s="376"/>
      <c r="AV35" s="376"/>
      <c r="AW35" s="376"/>
      <c r="AX35" s="376"/>
      <c r="AY35" s="376"/>
      <c r="AZ35" s="376"/>
      <c r="BA35" s="376"/>
      <c r="BB35" s="376"/>
      <c r="BC35" s="376"/>
      <c r="BD35" s="376"/>
      <c r="BE35" s="376"/>
      <c r="BF35" s="418"/>
      <c r="BG35" s="375" t="s">
        <v>213</v>
      </c>
      <c r="BH35" s="376"/>
      <c r="BI35" s="376"/>
      <c r="BJ35" s="376"/>
      <c r="BK35" s="376"/>
      <c r="BL35" s="376"/>
      <c r="BM35" s="376"/>
      <c r="BN35" s="376"/>
      <c r="BO35" s="376"/>
      <c r="BP35" s="376"/>
      <c r="BQ35" s="376"/>
      <c r="BR35" s="376"/>
      <c r="BS35" s="376"/>
      <c r="BT35" s="376"/>
      <c r="BU35" s="376"/>
      <c r="BV35" s="376"/>
      <c r="BW35" s="376"/>
      <c r="BX35" s="376"/>
      <c r="BY35" s="376"/>
      <c r="BZ35" s="376"/>
      <c r="CA35" s="376"/>
      <c r="CB35" s="418"/>
      <c r="CD35" s="605" t="s">
        <v>402</v>
      </c>
      <c r="CE35" s="606"/>
      <c r="CF35" s="606"/>
      <c r="CG35" s="606"/>
      <c r="CH35" s="606"/>
      <c r="CI35" s="606"/>
      <c r="CJ35" s="606"/>
      <c r="CK35" s="606"/>
      <c r="CL35" s="606"/>
      <c r="CM35" s="606"/>
      <c r="CN35" s="606"/>
      <c r="CO35" s="606"/>
      <c r="CP35" s="606"/>
      <c r="CQ35" s="607"/>
      <c r="CR35" s="600">
        <v>93785</v>
      </c>
      <c r="CS35" s="630"/>
      <c r="CT35" s="630"/>
      <c r="CU35" s="630"/>
      <c r="CV35" s="630"/>
      <c r="CW35" s="630"/>
      <c r="CX35" s="630"/>
      <c r="CY35" s="631"/>
      <c r="CZ35" s="608">
        <v>0.3</v>
      </c>
      <c r="DA35" s="632"/>
      <c r="DB35" s="632"/>
      <c r="DC35" s="633"/>
      <c r="DD35" s="611">
        <v>73484</v>
      </c>
      <c r="DE35" s="630"/>
      <c r="DF35" s="630"/>
      <c r="DG35" s="630"/>
      <c r="DH35" s="630"/>
      <c r="DI35" s="630"/>
      <c r="DJ35" s="630"/>
      <c r="DK35" s="631"/>
      <c r="DL35" s="611">
        <v>70649</v>
      </c>
      <c r="DM35" s="630"/>
      <c r="DN35" s="630"/>
      <c r="DO35" s="630"/>
      <c r="DP35" s="630"/>
      <c r="DQ35" s="630"/>
      <c r="DR35" s="630"/>
      <c r="DS35" s="630"/>
      <c r="DT35" s="630"/>
      <c r="DU35" s="630"/>
      <c r="DV35" s="631"/>
      <c r="DW35" s="608">
        <v>0.5</v>
      </c>
      <c r="DX35" s="632"/>
      <c r="DY35" s="632"/>
      <c r="DZ35" s="632"/>
      <c r="EA35" s="632"/>
      <c r="EB35" s="632"/>
      <c r="EC35" s="634"/>
    </row>
    <row r="36" spans="2:133" ht="11.25" customHeight="1" x14ac:dyDescent="0.15">
      <c r="B36" s="605" t="s">
        <v>405</v>
      </c>
      <c r="C36" s="606"/>
      <c r="D36" s="606"/>
      <c r="E36" s="606"/>
      <c r="F36" s="606"/>
      <c r="G36" s="606"/>
      <c r="H36" s="606"/>
      <c r="I36" s="606"/>
      <c r="J36" s="606"/>
      <c r="K36" s="606"/>
      <c r="L36" s="606"/>
      <c r="M36" s="606"/>
      <c r="N36" s="606"/>
      <c r="O36" s="606"/>
      <c r="P36" s="606"/>
      <c r="Q36" s="607"/>
      <c r="R36" s="600">
        <v>783247</v>
      </c>
      <c r="S36" s="381"/>
      <c r="T36" s="381"/>
      <c r="U36" s="381"/>
      <c r="V36" s="381"/>
      <c r="W36" s="381"/>
      <c r="X36" s="381"/>
      <c r="Y36" s="601"/>
      <c r="Z36" s="602">
        <v>2.2999999999999998</v>
      </c>
      <c r="AA36" s="602"/>
      <c r="AB36" s="602"/>
      <c r="AC36" s="602"/>
      <c r="AD36" s="603" t="s">
        <v>202</v>
      </c>
      <c r="AE36" s="603"/>
      <c r="AF36" s="603"/>
      <c r="AG36" s="603"/>
      <c r="AH36" s="603"/>
      <c r="AI36" s="603"/>
      <c r="AJ36" s="603"/>
      <c r="AK36" s="603"/>
      <c r="AL36" s="608" t="s">
        <v>202</v>
      </c>
      <c r="AM36" s="387"/>
      <c r="AN36" s="387"/>
      <c r="AO36" s="609"/>
      <c r="AP36" s="18"/>
      <c r="AQ36" s="651" t="s">
        <v>389</v>
      </c>
      <c r="AR36" s="652"/>
      <c r="AS36" s="652"/>
      <c r="AT36" s="652"/>
      <c r="AU36" s="652"/>
      <c r="AV36" s="652"/>
      <c r="AW36" s="652"/>
      <c r="AX36" s="652"/>
      <c r="AY36" s="653"/>
      <c r="AZ36" s="592">
        <v>3948159</v>
      </c>
      <c r="BA36" s="593"/>
      <c r="BB36" s="593"/>
      <c r="BC36" s="593"/>
      <c r="BD36" s="593"/>
      <c r="BE36" s="593"/>
      <c r="BF36" s="654"/>
      <c r="BG36" s="589" t="s">
        <v>406</v>
      </c>
      <c r="BH36" s="590"/>
      <c r="BI36" s="590"/>
      <c r="BJ36" s="590"/>
      <c r="BK36" s="590"/>
      <c r="BL36" s="590"/>
      <c r="BM36" s="590"/>
      <c r="BN36" s="590"/>
      <c r="BO36" s="590"/>
      <c r="BP36" s="590"/>
      <c r="BQ36" s="590"/>
      <c r="BR36" s="590"/>
      <c r="BS36" s="590"/>
      <c r="BT36" s="590"/>
      <c r="BU36" s="591"/>
      <c r="BV36" s="592">
        <v>140556</v>
      </c>
      <c r="BW36" s="593"/>
      <c r="BX36" s="593"/>
      <c r="BY36" s="593"/>
      <c r="BZ36" s="593"/>
      <c r="CA36" s="593"/>
      <c r="CB36" s="654"/>
      <c r="CD36" s="605" t="s">
        <v>32</v>
      </c>
      <c r="CE36" s="606"/>
      <c r="CF36" s="606"/>
      <c r="CG36" s="606"/>
      <c r="CH36" s="606"/>
      <c r="CI36" s="606"/>
      <c r="CJ36" s="606"/>
      <c r="CK36" s="606"/>
      <c r="CL36" s="606"/>
      <c r="CM36" s="606"/>
      <c r="CN36" s="606"/>
      <c r="CO36" s="606"/>
      <c r="CP36" s="606"/>
      <c r="CQ36" s="607"/>
      <c r="CR36" s="600">
        <v>9980254</v>
      </c>
      <c r="CS36" s="381"/>
      <c r="CT36" s="381"/>
      <c r="CU36" s="381"/>
      <c r="CV36" s="381"/>
      <c r="CW36" s="381"/>
      <c r="CX36" s="381"/>
      <c r="CY36" s="601"/>
      <c r="CZ36" s="608">
        <v>29.9</v>
      </c>
      <c r="DA36" s="632"/>
      <c r="DB36" s="632"/>
      <c r="DC36" s="633"/>
      <c r="DD36" s="611">
        <v>3163631</v>
      </c>
      <c r="DE36" s="381"/>
      <c r="DF36" s="381"/>
      <c r="DG36" s="381"/>
      <c r="DH36" s="381"/>
      <c r="DI36" s="381"/>
      <c r="DJ36" s="381"/>
      <c r="DK36" s="601"/>
      <c r="DL36" s="611">
        <v>2095156</v>
      </c>
      <c r="DM36" s="381"/>
      <c r="DN36" s="381"/>
      <c r="DO36" s="381"/>
      <c r="DP36" s="381"/>
      <c r="DQ36" s="381"/>
      <c r="DR36" s="381"/>
      <c r="DS36" s="381"/>
      <c r="DT36" s="381"/>
      <c r="DU36" s="381"/>
      <c r="DV36" s="601"/>
      <c r="DW36" s="608">
        <v>14.1</v>
      </c>
      <c r="DX36" s="632"/>
      <c r="DY36" s="632"/>
      <c r="DZ36" s="632"/>
      <c r="EA36" s="632"/>
      <c r="EB36" s="632"/>
      <c r="EC36" s="634"/>
    </row>
    <row r="37" spans="2:133" ht="11.25" customHeight="1" x14ac:dyDescent="0.15">
      <c r="B37" s="605" t="s">
        <v>374</v>
      </c>
      <c r="C37" s="606"/>
      <c r="D37" s="606"/>
      <c r="E37" s="606"/>
      <c r="F37" s="606"/>
      <c r="G37" s="606"/>
      <c r="H37" s="606"/>
      <c r="I37" s="606"/>
      <c r="J37" s="606"/>
      <c r="K37" s="606"/>
      <c r="L37" s="606"/>
      <c r="M37" s="606"/>
      <c r="N37" s="606"/>
      <c r="O37" s="606"/>
      <c r="P37" s="606"/>
      <c r="Q37" s="607"/>
      <c r="R37" s="600">
        <v>590063</v>
      </c>
      <c r="S37" s="381"/>
      <c r="T37" s="381"/>
      <c r="U37" s="381"/>
      <c r="V37" s="381"/>
      <c r="W37" s="381"/>
      <c r="X37" s="381"/>
      <c r="Y37" s="601"/>
      <c r="Z37" s="602">
        <v>1.7</v>
      </c>
      <c r="AA37" s="602"/>
      <c r="AB37" s="602"/>
      <c r="AC37" s="602"/>
      <c r="AD37" s="603" t="s">
        <v>202</v>
      </c>
      <c r="AE37" s="603"/>
      <c r="AF37" s="603"/>
      <c r="AG37" s="603"/>
      <c r="AH37" s="603"/>
      <c r="AI37" s="603"/>
      <c r="AJ37" s="603"/>
      <c r="AK37" s="603"/>
      <c r="AL37" s="608" t="s">
        <v>202</v>
      </c>
      <c r="AM37" s="387"/>
      <c r="AN37" s="387"/>
      <c r="AO37" s="609"/>
      <c r="AQ37" s="655" t="s">
        <v>407</v>
      </c>
      <c r="AR37" s="384"/>
      <c r="AS37" s="384"/>
      <c r="AT37" s="384"/>
      <c r="AU37" s="384"/>
      <c r="AV37" s="384"/>
      <c r="AW37" s="384"/>
      <c r="AX37" s="384"/>
      <c r="AY37" s="656"/>
      <c r="AZ37" s="600">
        <v>1473847</v>
      </c>
      <c r="BA37" s="381"/>
      <c r="BB37" s="381"/>
      <c r="BC37" s="381"/>
      <c r="BD37" s="630"/>
      <c r="BE37" s="630"/>
      <c r="BF37" s="646"/>
      <c r="BG37" s="605" t="s">
        <v>410</v>
      </c>
      <c r="BH37" s="606"/>
      <c r="BI37" s="606"/>
      <c r="BJ37" s="606"/>
      <c r="BK37" s="606"/>
      <c r="BL37" s="606"/>
      <c r="BM37" s="606"/>
      <c r="BN37" s="606"/>
      <c r="BO37" s="606"/>
      <c r="BP37" s="606"/>
      <c r="BQ37" s="606"/>
      <c r="BR37" s="606"/>
      <c r="BS37" s="606"/>
      <c r="BT37" s="606"/>
      <c r="BU37" s="607"/>
      <c r="BV37" s="600">
        <v>61275</v>
      </c>
      <c r="BW37" s="381"/>
      <c r="BX37" s="381"/>
      <c r="BY37" s="381"/>
      <c r="BZ37" s="381"/>
      <c r="CA37" s="381"/>
      <c r="CB37" s="612"/>
      <c r="CD37" s="605" t="s">
        <v>161</v>
      </c>
      <c r="CE37" s="606"/>
      <c r="CF37" s="606"/>
      <c r="CG37" s="606"/>
      <c r="CH37" s="606"/>
      <c r="CI37" s="606"/>
      <c r="CJ37" s="606"/>
      <c r="CK37" s="606"/>
      <c r="CL37" s="606"/>
      <c r="CM37" s="606"/>
      <c r="CN37" s="606"/>
      <c r="CO37" s="606"/>
      <c r="CP37" s="606"/>
      <c r="CQ37" s="607"/>
      <c r="CR37" s="600">
        <v>905971</v>
      </c>
      <c r="CS37" s="630"/>
      <c r="CT37" s="630"/>
      <c r="CU37" s="630"/>
      <c r="CV37" s="630"/>
      <c r="CW37" s="630"/>
      <c r="CX37" s="630"/>
      <c r="CY37" s="631"/>
      <c r="CZ37" s="608">
        <v>2.7</v>
      </c>
      <c r="DA37" s="632"/>
      <c r="DB37" s="632"/>
      <c r="DC37" s="633"/>
      <c r="DD37" s="611">
        <v>903106</v>
      </c>
      <c r="DE37" s="630"/>
      <c r="DF37" s="630"/>
      <c r="DG37" s="630"/>
      <c r="DH37" s="630"/>
      <c r="DI37" s="630"/>
      <c r="DJ37" s="630"/>
      <c r="DK37" s="631"/>
      <c r="DL37" s="611">
        <v>816126</v>
      </c>
      <c r="DM37" s="630"/>
      <c r="DN37" s="630"/>
      <c r="DO37" s="630"/>
      <c r="DP37" s="630"/>
      <c r="DQ37" s="630"/>
      <c r="DR37" s="630"/>
      <c r="DS37" s="630"/>
      <c r="DT37" s="630"/>
      <c r="DU37" s="630"/>
      <c r="DV37" s="631"/>
      <c r="DW37" s="608">
        <v>5.5</v>
      </c>
      <c r="DX37" s="632"/>
      <c r="DY37" s="632"/>
      <c r="DZ37" s="632"/>
      <c r="EA37" s="632"/>
      <c r="EB37" s="632"/>
      <c r="EC37" s="634"/>
    </row>
    <row r="38" spans="2:133" ht="11.25" customHeight="1" x14ac:dyDescent="0.15">
      <c r="B38" s="605" t="s">
        <v>397</v>
      </c>
      <c r="C38" s="606"/>
      <c r="D38" s="606"/>
      <c r="E38" s="606"/>
      <c r="F38" s="606"/>
      <c r="G38" s="606"/>
      <c r="H38" s="606"/>
      <c r="I38" s="606"/>
      <c r="J38" s="606"/>
      <c r="K38" s="606"/>
      <c r="L38" s="606"/>
      <c r="M38" s="606"/>
      <c r="N38" s="606"/>
      <c r="O38" s="606"/>
      <c r="P38" s="606"/>
      <c r="Q38" s="607"/>
      <c r="R38" s="600">
        <v>477164</v>
      </c>
      <c r="S38" s="381"/>
      <c r="T38" s="381"/>
      <c r="U38" s="381"/>
      <c r="V38" s="381"/>
      <c r="W38" s="381"/>
      <c r="X38" s="381"/>
      <c r="Y38" s="601"/>
      <c r="Z38" s="602">
        <v>1.4</v>
      </c>
      <c r="AA38" s="602"/>
      <c r="AB38" s="602"/>
      <c r="AC38" s="602"/>
      <c r="AD38" s="603">
        <v>1293</v>
      </c>
      <c r="AE38" s="603"/>
      <c r="AF38" s="603"/>
      <c r="AG38" s="603"/>
      <c r="AH38" s="603"/>
      <c r="AI38" s="603"/>
      <c r="AJ38" s="603"/>
      <c r="AK38" s="603"/>
      <c r="AL38" s="608">
        <v>0</v>
      </c>
      <c r="AM38" s="387"/>
      <c r="AN38" s="387"/>
      <c r="AO38" s="609"/>
      <c r="AQ38" s="655" t="s">
        <v>306</v>
      </c>
      <c r="AR38" s="384"/>
      <c r="AS38" s="384"/>
      <c r="AT38" s="384"/>
      <c r="AU38" s="384"/>
      <c r="AV38" s="384"/>
      <c r="AW38" s="384"/>
      <c r="AX38" s="384"/>
      <c r="AY38" s="656"/>
      <c r="AZ38" s="600">
        <v>17457</v>
      </c>
      <c r="BA38" s="381"/>
      <c r="BB38" s="381"/>
      <c r="BC38" s="381"/>
      <c r="BD38" s="630"/>
      <c r="BE38" s="630"/>
      <c r="BF38" s="646"/>
      <c r="BG38" s="605" t="s">
        <v>411</v>
      </c>
      <c r="BH38" s="606"/>
      <c r="BI38" s="606"/>
      <c r="BJ38" s="606"/>
      <c r="BK38" s="606"/>
      <c r="BL38" s="606"/>
      <c r="BM38" s="606"/>
      <c r="BN38" s="606"/>
      <c r="BO38" s="606"/>
      <c r="BP38" s="606"/>
      <c r="BQ38" s="606"/>
      <c r="BR38" s="606"/>
      <c r="BS38" s="606"/>
      <c r="BT38" s="606"/>
      <c r="BU38" s="607"/>
      <c r="BV38" s="600">
        <v>8640</v>
      </c>
      <c r="BW38" s="381"/>
      <c r="BX38" s="381"/>
      <c r="BY38" s="381"/>
      <c r="BZ38" s="381"/>
      <c r="CA38" s="381"/>
      <c r="CB38" s="612"/>
      <c r="CD38" s="605" t="s">
        <v>412</v>
      </c>
      <c r="CE38" s="606"/>
      <c r="CF38" s="606"/>
      <c r="CG38" s="606"/>
      <c r="CH38" s="606"/>
      <c r="CI38" s="606"/>
      <c r="CJ38" s="606"/>
      <c r="CK38" s="606"/>
      <c r="CL38" s="606"/>
      <c r="CM38" s="606"/>
      <c r="CN38" s="606"/>
      <c r="CO38" s="606"/>
      <c r="CP38" s="606"/>
      <c r="CQ38" s="607"/>
      <c r="CR38" s="600">
        <v>2456855</v>
      </c>
      <c r="CS38" s="381"/>
      <c r="CT38" s="381"/>
      <c r="CU38" s="381"/>
      <c r="CV38" s="381"/>
      <c r="CW38" s="381"/>
      <c r="CX38" s="381"/>
      <c r="CY38" s="601"/>
      <c r="CZ38" s="608">
        <v>7.4</v>
      </c>
      <c r="DA38" s="632"/>
      <c r="DB38" s="632"/>
      <c r="DC38" s="633"/>
      <c r="DD38" s="611">
        <v>1943810</v>
      </c>
      <c r="DE38" s="381"/>
      <c r="DF38" s="381"/>
      <c r="DG38" s="381"/>
      <c r="DH38" s="381"/>
      <c r="DI38" s="381"/>
      <c r="DJ38" s="381"/>
      <c r="DK38" s="601"/>
      <c r="DL38" s="611">
        <v>1817877</v>
      </c>
      <c r="DM38" s="381"/>
      <c r="DN38" s="381"/>
      <c r="DO38" s="381"/>
      <c r="DP38" s="381"/>
      <c r="DQ38" s="381"/>
      <c r="DR38" s="381"/>
      <c r="DS38" s="381"/>
      <c r="DT38" s="381"/>
      <c r="DU38" s="381"/>
      <c r="DV38" s="601"/>
      <c r="DW38" s="608">
        <v>12.3</v>
      </c>
      <c r="DX38" s="632"/>
      <c r="DY38" s="632"/>
      <c r="DZ38" s="632"/>
      <c r="EA38" s="632"/>
      <c r="EB38" s="632"/>
      <c r="EC38" s="634"/>
    </row>
    <row r="39" spans="2:133" ht="11.25" customHeight="1" x14ac:dyDescent="0.15">
      <c r="B39" s="605" t="s">
        <v>413</v>
      </c>
      <c r="C39" s="606"/>
      <c r="D39" s="606"/>
      <c r="E39" s="606"/>
      <c r="F39" s="606"/>
      <c r="G39" s="606"/>
      <c r="H39" s="606"/>
      <c r="I39" s="606"/>
      <c r="J39" s="606"/>
      <c r="K39" s="606"/>
      <c r="L39" s="606"/>
      <c r="M39" s="606"/>
      <c r="N39" s="606"/>
      <c r="O39" s="606"/>
      <c r="P39" s="606"/>
      <c r="Q39" s="607"/>
      <c r="R39" s="600">
        <v>2313104</v>
      </c>
      <c r="S39" s="381"/>
      <c r="T39" s="381"/>
      <c r="U39" s="381"/>
      <c r="V39" s="381"/>
      <c r="W39" s="381"/>
      <c r="X39" s="381"/>
      <c r="Y39" s="601"/>
      <c r="Z39" s="602">
        <v>6.7</v>
      </c>
      <c r="AA39" s="602"/>
      <c r="AB39" s="602"/>
      <c r="AC39" s="602"/>
      <c r="AD39" s="603" t="s">
        <v>202</v>
      </c>
      <c r="AE39" s="603"/>
      <c r="AF39" s="603"/>
      <c r="AG39" s="603"/>
      <c r="AH39" s="603"/>
      <c r="AI39" s="603"/>
      <c r="AJ39" s="603"/>
      <c r="AK39" s="603"/>
      <c r="AL39" s="608" t="s">
        <v>202</v>
      </c>
      <c r="AM39" s="387"/>
      <c r="AN39" s="387"/>
      <c r="AO39" s="609"/>
      <c r="AQ39" s="655" t="s">
        <v>414</v>
      </c>
      <c r="AR39" s="384"/>
      <c r="AS39" s="384"/>
      <c r="AT39" s="384"/>
      <c r="AU39" s="384"/>
      <c r="AV39" s="384"/>
      <c r="AW39" s="384"/>
      <c r="AX39" s="384"/>
      <c r="AY39" s="656"/>
      <c r="AZ39" s="600" t="s">
        <v>202</v>
      </c>
      <c r="BA39" s="381"/>
      <c r="BB39" s="381"/>
      <c r="BC39" s="381"/>
      <c r="BD39" s="630"/>
      <c r="BE39" s="630"/>
      <c r="BF39" s="646"/>
      <c r="BG39" s="605" t="s">
        <v>336</v>
      </c>
      <c r="BH39" s="606"/>
      <c r="BI39" s="606"/>
      <c r="BJ39" s="606"/>
      <c r="BK39" s="606"/>
      <c r="BL39" s="606"/>
      <c r="BM39" s="606"/>
      <c r="BN39" s="606"/>
      <c r="BO39" s="606"/>
      <c r="BP39" s="606"/>
      <c r="BQ39" s="606"/>
      <c r="BR39" s="606"/>
      <c r="BS39" s="606"/>
      <c r="BT39" s="606"/>
      <c r="BU39" s="607"/>
      <c r="BV39" s="600">
        <v>14232</v>
      </c>
      <c r="BW39" s="381"/>
      <c r="BX39" s="381"/>
      <c r="BY39" s="381"/>
      <c r="BZ39" s="381"/>
      <c r="CA39" s="381"/>
      <c r="CB39" s="612"/>
      <c r="CD39" s="605" t="s">
        <v>418</v>
      </c>
      <c r="CE39" s="606"/>
      <c r="CF39" s="606"/>
      <c r="CG39" s="606"/>
      <c r="CH39" s="606"/>
      <c r="CI39" s="606"/>
      <c r="CJ39" s="606"/>
      <c r="CK39" s="606"/>
      <c r="CL39" s="606"/>
      <c r="CM39" s="606"/>
      <c r="CN39" s="606"/>
      <c r="CO39" s="606"/>
      <c r="CP39" s="606"/>
      <c r="CQ39" s="607"/>
      <c r="CR39" s="600">
        <v>504475</v>
      </c>
      <c r="CS39" s="630"/>
      <c r="CT39" s="630"/>
      <c r="CU39" s="630"/>
      <c r="CV39" s="630"/>
      <c r="CW39" s="630"/>
      <c r="CX39" s="630"/>
      <c r="CY39" s="631"/>
      <c r="CZ39" s="608">
        <v>1.5</v>
      </c>
      <c r="DA39" s="632"/>
      <c r="DB39" s="632"/>
      <c r="DC39" s="633"/>
      <c r="DD39" s="611">
        <v>169620</v>
      </c>
      <c r="DE39" s="630"/>
      <c r="DF39" s="630"/>
      <c r="DG39" s="630"/>
      <c r="DH39" s="630"/>
      <c r="DI39" s="630"/>
      <c r="DJ39" s="630"/>
      <c r="DK39" s="631"/>
      <c r="DL39" s="611" t="s">
        <v>202</v>
      </c>
      <c r="DM39" s="630"/>
      <c r="DN39" s="630"/>
      <c r="DO39" s="630"/>
      <c r="DP39" s="630"/>
      <c r="DQ39" s="630"/>
      <c r="DR39" s="630"/>
      <c r="DS39" s="630"/>
      <c r="DT39" s="630"/>
      <c r="DU39" s="630"/>
      <c r="DV39" s="631"/>
      <c r="DW39" s="608" t="s">
        <v>202</v>
      </c>
      <c r="DX39" s="632"/>
      <c r="DY39" s="632"/>
      <c r="DZ39" s="632"/>
      <c r="EA39" s="632"/>
      <c r="EB39" s="632"/>
      <c r="EC39" s="634"/>
    </row>
    <row r="40" spans="2:133" ht="11.25" customHeight="1" x14ac:dyDescent="0.15">
      <c r="B40" s="605" t="s">
        <v>419</v>
      </c>
      <c r="C40" s="606"/>
      <c r="D40" s="606"/>
      <c r="E40" s="606"/>
      <c r="F40" s="606"/>
      <c r="G40" s="606"/>
      <c r="H40" s="606"/>
      <c r="I40" s="606"/>
      <c r="J40" s="606"/>
      <c r="K40" s="606"/>
      <c r="L40" s="606"/>
      <c r="M40" s="606"/>
      <c r="N40" s="606"/>
      <c r="O40" s="606"/>
      <c r="P40" s="606"/>
      <c r="Q40" s="607"/>
      <c r="R40" s="600" t="s">
        <v>202</v>
      </c>
      <c r="S40" s="381"/>
      <c r="T40" s="381"/>
      <c r="U40" s="381"/>
      <c r="V40" s="381"/>
      <c r="W40" s="381"/>
      <c r="X40" s="381"/>
      <c r="Y40" s="601"/>
      <c r="Z40" s="602" t="s">
        <v>202</v>
      </c>
      <c r="AA40" s="602"/>
      <c r="AB40" s="602"/>
      <c r="AC40" s="602"/>
      <c r="AD40" s="603" t="s">
        <v>202</v>
      </c>
      <c r="AE40" s="603"/>
      <c r="AF40" s="603"/>
      <c r="AG40" s="603"/>
      <c r="AH40" s="603"/>
      <c r="AI40" s="603"/>
      <c r="AJ40" s="603"/>
      <c r="AK40" s="603"/>
      <c r="AL40" s="608" t="s">
        <v>202</v>
      </c>
      <c r="AM40" s="387"/>
      <c r="AN40" s="387"/>
      <c r="AO40" s="609"/>
      <c r="AQ40" s="655" t="s">
        <v>420</v>
      </c>
      <c r="AR40" s="384"/>
      <c r="AS40" s="384"/>
      <c r="AT40" s="384"/>
      <c r="AU40" s="384"/>
      <c r="AV40" s="384"/>
      <c r="AW40" s="384"/>
      <c r="AX40" s="384"/>
      <c r="AY40" s="656"/>
      <c r="AZ40" s="600" t="s">
        <v>202</v>
      </c>
      <c r="BA40" s="381"/>
      <c r="BB40" s="381"/>
      <c r="BC40" s="381"/>
      <c r="BD40" s="630"/>
      <c r="BE40" s="630"/>
      <c r="BF40" s="646"/>
      <c r="BG40" s="684" t="s">
        <v>422</v>
      </c>
      <c r="BH40" s="541"/>
      <c r="BI40" s="541"/>
      <c r="BJ40" s="541"/>
      <c r="BK40" s="541"/>
      <c r="BL40" s="7"/>
      <c r="BM40" s="606" t="s">
        <v>423</v>
      </c>
      <c r="BN40" s="606"/>
      <c r="BO40" s="606"/>
      <c r="BP40" s="606"/>
      <c r="BQ40" s="606"/>
      <c r="BR40" s="606"/>
      <c r="BS40" s="606"/>
      <c r="BT40" s="606"/>
      <c r="BU40" s="607"/>
      <c r="BV40" s="600">
        <v>86</v>
      </c>
      <c r="BW40" s="381"/>
      <c r="BX40" s="381"/>
      <c r="BY40" s="381"/>
      <c r="BZ40" s="381"/>
      <c r="CA40" s="381"/>
      <c r="CB40" s="612"/>
      <c r="CD40" s="605" t="s">
        <v>369</v>
      </c>
      <c r="CE40" s="606"/>
      <c r="CF40" s="606"/>
      <c r="CG40" s="606"/>
      <c r="CH40" s="606"/>
      <c r="CI40" s="606"/>
      <c r="CJ40" s="606"/>
      <c r="CK40" s="606"/>
      <c r="CL40" s="606"/>
      <c r="CM40" s="606"/>
      <c r="CN40" s="606"/>
      <c r="CO40" s="606"/>
      <c r="CP40" s="606"/>
      <c r="CQ40" s="607"/>
      <c r="CR40" s="600">
        <v>95611</v>
      </c>
      <c r="CS40" s="381"/>
      <c r="CT40" s="381"/>
      <c r="CU40" s="381"/>
      <c r="CV40" s="381"/>
      <c r="CW40" s="381"/>
      <c r="CX40" s="381"/>
      <c r="CY40" s="601"/>
      <c r="CZ40" s="608">
        <v>0.3</v>
      </c>
      <c r="DA40" s="632"/>
      <c r="DB40" s="632"/>
      <c r="DC40" s="633"/>
      <c r="DD40" s="611">
        <v>90550</v>
      </c>
      <c r="DE40" s="381"/>
      <c r="DF40" s="381"/>
      <c r="DG40" s="381"/>
      <c r="DH40" s="381"/>
      <c r="DI40" s="381"/>
      <c r="DJ40" s="381"/>
      <c r="DK40" s="601"/>
      <c r="DL40" s="611" t="s">
        <v>202</v>
      </c>
      <c r="DM40" s="381"/>
      <c r="DN40" s="381"/>
      <c r="DO40" s="381"/>
      <c r="DP40" s="381"/>
      <c r="DQ40" s="381"/>
      <c r="DR40" s="381"/>
      <c r="DS40" s="381"/>
      <c r="DT40" s="381"/>
      <c r="DU40" s="381"/>
      <c r="DV40" s="601"/>
      <c r="DW40" s="608" t="s">
        <v>202</v>
      </c>
      <c r="DX40" s="632"/>
      <c r="DY40" s="632"/>
      <c r="DZ40" s="632"/>
      <c r="EA40" s="632"/>
      <c r="EB40" s="632"/>
      <c r="EC40" s="634"/>
    </row>
    <row r="41" spans="2:133" ht="11.25" customHeight="1" x14ac:dyDescent="0.15">
      <c r="B41" s="605" t="s">
        <v>424</v>
      </c>
      <c r="C41" s="606"/>
      <c r="D41" s="606"/>
      <c r="E41" s="606"/>
      <c r="F41" s="606"/>
      <c r="G41" s="606"/>
      <c r="H41" s="606"/>
      <c r="I41" s="606"/>
      <c r="J41" s="606"/>
      <c r="K41" s="606"/>
      <c r="L41" s="606"/>
      <c r="M41" s="606"/>
      <c r="N41" s="606"/>
      <c r="O41" s="606"/>
      <c r="P41" s="606"/>
      <c r="Q41" s="607"/>
      <c r="R41" s="600" t="s">
        <v>202</v>
      </c>
      <c r="S41" s="381"/>
      <c r="T41" s="381"/>
      <c r="U41" s="381"/>
      <c r="V41" s="381"/>
      <c r="W41" s="381"/>
      <c r="X41" s="381"/>
      <c r="Y41" s="601"/>
      <c r="Z41" s="602" t="s">
        <v>202</v>
      </c>
      <c r="AA41" s="602"/>
      <c r="AB41" s="602"/>
      <c r="AC41" s="602"/>
      <c r="AD41" s="603" t="s">
        <v>202</v>
      </c>
      <c r="AE41" s="603"/>
      <c r="AF41" s="603"/>
      <c r="AG41" s="603"/>
      <c r="AH41" s="603"/>
      <c r="AI41" s="603"/>
      <c r="AJ41" s="603"/>
      <c r="AK41" s="603"/>
      <c r="AL41" s="608" t="s">
        <v>202</v>
      </c>
      <c r="AM41" s="387"/>
      <c r="AN41" s="387"/>
      <c r="AO41" s="609"/>
      <c r="AQ41" s="655" t="s">
        <v>425</v>
      </c>
      <c r="AR41" s="384"/>
      <c r="AS41" s="384"/>
      <c r="AT41" s="384"/>
      <c r="AU41" s="384"/>
      <c r="AV41" s="384"/>
      <c r="AW41" s="384"/>
      <c r="AX41" s="384"/>
      <c r="AY41" s="656"/>
      <c r="AZ41" s="600">
        <v>681583</v>
      </c>
      <c r="BA41" s="381"/>
      <c r="BB41" s="381"/>
      <c r="BC41" s="381"/>
      <c r="BD41" s="630"/>
      <c r="BE41" s="630"/>
      <c r="BF41" s="646"/>
      <c r="BG41" s="684"/>
      <c r="BH41" s="541"/>
      <c r="BI41" s="541"/>
      <c r="BJ41" s="541"/>
      <c r="BK41" s="541"/>
      <c r="BL41" s="7"/>
      <c r="BM41" s="606" t="s">
        <v>341</v>
      </c>
      <c r="BN41" s="606"/>
      <c r="BO41" s="606"/>
      <c r="BP41" s="606"/>
      <c r="BQ41" s="606"/>
      <c r="BR41" s="606"/>
      <c r="BS41" s="606"/>
      <c r="BT41" s="606"/>
      <c r="BU41" s="607"/>
      <c r="BV41" s="600">
        <v>2</v>
      </c>
      <c r="BW41" s="381"/>
      <c r="BX41" s="381"/>
      <c r="BY41" s="381"/>
      <c r="BZ41" s="381"/>
      <c r="CA41" s="381"/>
      <c r="CB41" s="612"/>
      <c r="CD41" s="605" t="s">
        <v>289</v>
      </c>
      <c r="CE41" s="606"/>
      <c r="CF41" s="606"/>
      <c r="CG41" s="606"/>
      <c r="CH41" s="606"/>
      <c r="CI41" s="606"/>
      <c r="CJ41" s="606"/>
      <c r="CK41" s="606"/>
      <c r="CL41" s="606"/>
      <c r="CM41" s="606"/>
      <c r="CN41" s="606"/>
      <c r="CO41" s="606"/>
      <c r="CP41" s="606"/>
      <c r="CQ41" s="607"/>
      <c r="CR41" s="600" t="s">
        <v>202</v>
      </c>
      <c r="CS41" s="630"/>
      <c r="CT41" s="630"/>
      <c r="CU41" s="630"/>
      <c r="CV41" s="630"/>
      <c r="CW41" s="630"/>
      <c r="CX41" s="630"/>
      <c r="CY41" s="631"/>
      <c r="CZ41" s="608" t="s">
        <v>202</v>
      </c>
      <c r="DA41" s="632"/>
      <c r="DB41" s="632"/>
      <c r="DC41" s="633"/>
      <c r="DD41" s="611" t="s">
        <v>202</v>
      </c>
      <c r="DE41" s="630"/>
      <c r="DF41" s="630"/>
      <c r="DG41" s="630"/>
      <c r="DH41" s="630"/>
      <c r="DI41" s="630"/>
      <c r="DJ41" s="630"/>
      <c r="DK41" s="631"/>
      <c r="DL41" s="657"/>
      <c r="DM41" s="658"/>
      <c r="DN41" s="658"/>
      <c r="DO41" s="658"/>
      <c r="DP41" s="658"/>
      <c r="DQ41" s="658"/>
      <c r="DR41" s="658"/>
      <c r="DS41" s="658"/>
      <c r="DT41" s="658"/>
      <c r="DU41" s="658"/>
      <c r="DV41" s="659"/>
      <c r="DW41" s="660"/>
      <c r="DX41" s="661"/>
      <c r="DY41" s="661"/>
      <c r="DZ41" s="661"/>
      <c r="EA41" s="661"/>
      <c r="EB41" s="661"/>
      <c r="EC41" s="662"/>
    </row>
    <row r="42" spans="2:133" ht="11.25" customHeight="1" x14ac:dyDescent="0.15">
      <c r="B42" s="605" t="s">
        <v>426</v>
      </c>
      <c r="C42" s="606"/>
      <c r="D42" s="606"/>
      <c r="E42" s="606"/>
      <c r="F42" s="606"/>
      <c r="G42" s="606"/>
      <c r="H42" s="606"/>
      <c r="I42" s="606"/>
      <c r="J42" s="606"/>
      <c r="K42" s="606"/>
      <c r="L42" s="606"/>
      <c r="M42" s="606"/>
      <c r="N42" s="606"/>
      <c r="O42" s="606"/>
      <c r="P42" s="606"/>
      <c r="Q42" s="607"/>
      <c r="R42" s="600">
        <v>705504</v>
      </c>
      <c r="S42" s="381"/>
      <c r="T42" s="381"/>
      <c r="U42" s="381"/>
      <c r="V42" s="381"/>
      <c r="W42" s="381"/>
      <c r="X42" s="381"/>
      <c r="Y42" s="601"/>
      <c r="Z42" s="602">
        <v>2</v>
      </c>
      <c r="AA42" s="602"/>
      <c r="AB42" s="602"/>
      <c r="AC42" s="602"/>
      <c r="AD42" s="603" t="s">
        <v>202</v>
      </c>
      <c r="AE42" s="603"/>
      <c r="AF42" s="603"/>
      <c r="AG42" s="603"/>
      <c r="AH42" s="603"/>
      <c r="AI42" s="603"/>
      <c r="AJ42" s="603"/>
      <c r="AK42" s="603"/>
      <c r="AL42" s="608" t="s">
        <v>202</v>
      </c>
      <c r="AM42" s="387"/>
      <c r="AN42" s="387"/>
      <c r="AO42" s="609"/>
      <c r="AQ42" s="663" t="s">
        <v>428</v>
      </c>
      <c r="AR42" s="664"/>
      <c r="AS42" s="664"/>
      <c r="AT42" s="664"/>
      <c r="AU42" s="664"/>
      <c r="AV42" s="664"/>
      <c r="AW42" s="664"/>
      <c r="AX42" s="664"/>
      <c r="AY42" s="665"/>
      <c r="AZ42" s="666">
        <v>1775272</v>
      </c>
      <c r="BA42" s="667"/>
      <c r="BB42" s="667"/>
      <c r="BC42" s="667"/>
      <c r="BD42" s="648"/>
      <c r="BE42" s="648"/>
      <c r="BF42" s="650"/>
      <c r="BG42" s="557"/>
      <c r="BH42" s="558"/>
      <c r="BI42" s="558"/>
      <c r="BJ42" s="558"/>
      <c r="BK42" s="558"/>
      <c r="BL42" s="23"/>
      <c r="BM42" s="618" t="s">
        <v>429</v>
      </c>
      <c r="BN42" s="618"/>
      <c r="BO42" s="618"/>
      <c r="BP42" s="618"/>
      <c r="BQ42" s="618"/>
      <c r="BR42" s="618"/>
      <c r="BS42" s="618"/>
      <c r="BT42" s="618"/>
      <c r="BU42" s="619"/>
      <c r="BV42" s="666">
        <v>273</v>
      </c>
      <c r="BW42" s="667"/>
      <c r="BX42" s="667"/>
      <c r="BY42" s="667"/>
      <c r="BZ42" s="667"/>
      <c r="CA42" s="667"/>
      <c r="CB42" s="668"/>
      <c r="CD42" s="605" t="s">
        <v>282</v>
      </c>
      <c r="CE42" s="606"/>
      <c r="CF42" s="606"/>
      <c r="CG42" s="606"/>
      <c r="CH42" s="606"/>
      <c r="CI42" s="606"/>
      <c r="CJ42" s="606"/>
      <c r="CK42" s="606"/>
      <c r="CL42" s="606"/>
      <c r="CM42" s="606"/>
      <c r="CN42" s="606"/>
      <c r="CO42" s="606"/>
      <c r="CP42" s="606"/>
      <c r="CQ42" s="607"/>
      <c r="CR42" s="600">
        <v>2870722</v>
      </c>
      <c r="CS42" s="381"/>
      <c r="CT42" s="381"/>
      <c r="CU42" s="381"/>
      <c r="CV42" s="381"/>
      <c r="CW42" s="381"/>
      <c r="CX42" s="381"/>
      <c r="CY42" s="601"/>
      <c r="CZ42" s="608">
        <v>8.6</v>
      </c>
      <c r="DA42" s="387"/>
      <c r="DB42" s="387"/>
      <c r="DC42" s="613"/>
      <c r="DD42" s="611">
        <v>536427</v>
      </c>
      <c r="DE42" s="381"/>
      <c r="DF42" s="381"/>
      <c r="DG42" s="381"/>
      <c r="DH42" s="381"/>
      <c r="DI42" s="381"/>
      <c r="DJ42" s="381"/>
      <c r="DK42" s="601"/>
      <c r="DL42" s="657"/>
      <c r="DM42" s="658"/>
      <c r="DN42" s="658"/>
      <c r="DO42" s="658"/>
      <c r="DP42" s="658"/>
      <c r="DQ42" s="658"/>
      <c r="DR42" s="658"/>
      <c r="DS42" s="658"/>
      <c r="DT42" s="658"/>
      <c r="DU42" s="658"/>
      <c r="DV42" s="659"/>
      <c r="DW42" s="660"/>
      <c r="DX42" s="661"/>
      <c r="DY42" s="661"/>
      <c r="DZ42" s="661"/>
      <c r="EA42" s="661"/>
      <c r="EB42" s="661"/>
      <c r="EC42" s="662"/>
    </row>
    <row r="43" spans="2:133" ht="11.25" customHeight="1" x14ac:dyDescent="0.15">
      <c r="B43" s="617" t="s">
        <v>427</v>
      </c>
      <c r="C43" s="618"/>
      <c r="D43" s="618"/>
      <c r="E43" s="618"/>
      <c r="F43" s="618"/>
      <c r="G43" s="618"/>
      <c r="H43" s="618"/>
      <c r="I43" s="618"/>
      <c r="J43" s="618"/>
      <c r="K43" s="618"/>
      <c r="L43" s="618"/>
      <c r="M43" s="618"/>
      <c r="N43" s="618"/>
      <c r="O43" s="618"/>
      <c r="P43" s="618"/>
      <c r="Q43" s="619"/>
      <c r="R43" s="666">
        <v>34585477</v>
      </c>
      <c r="S43" s="667"/>
      <c r="T43" s="667"/>
      <c r="U43" s="667"/>
      <c r="V43" s="667"/>
      <c r="W43" s="667"/>
      <c r="X43" s="667"/>
      <c r="Y43" s="669"/>
      <c r="Z43" s="670">
        <v>100</v>
      </c>
      <c r="AA43" s="670"/>
      <c r="AB43" s="670"/>
      <c r="AC43" s="670"/>
      <c r="AD43" s="671">
        <v>14119536</v>
      </c>
      <c r="AE43" s="671"/>
      <c r="AF43" s="671"/>
      <c r="AG43" s="671"/>
      <c r="AH43" s="671"/>
      <c r="AI43" s="671"/>
      <c r="AJ43" s="671"/>
      <c r="AK43" s="671"/>
      <c r="AL43" s="672">
        <v>100</v>
      </c>
      <c r="AM43" s="649"/>
      <c r="AN43" s="649"/>
      <c r="AO43" s="673"/>
      <c r="CD43" s="605" t="s">
        <v>84</v>
      </c>
      <c r="CE43" s="606"/>
      <c r="CF43" s="606"/>
      <c r="CG43" s="606"/>
      <c r="CH43" s="606"/>
      <c r="CI43" s="606"/>
      <c r="CJ43" s="606"/>
      <c r="CK43" s="606"/>
      <c r="CL43" s="606"/>
      <c r="CM43" s="606"/>
      <c r="CN43" s="606"/>
      <c r="CO43" s="606"/>
      <c r="CP43" s="606"/>
      <c r="CQ43" s="607"/>
      <c r="CR43" s="600">
        <v>158508</v>
      </c>
      <c r="CS43" s="630"/>
      <c r="CT43" s="630"/>
      <c r="CU43" s="630"/>
      <c r="CV43" s="630"/>
      <c r="CW43" s="630"/>
      <c r="CX43" s="630"/>
      <c r="CY43" s="631"/>
      <c r="CZ43" s="608">
        <v>0.5</v>
      </c>
      <c r="DA43" s="632"/>
      <c r="DB43" s="632"/>
      <c r="DC43" s="633"/>
      <c r="DD43" s="611">
        <v>158508</v>
      </c>
      <c r="DE43" s="630"/>
      <c r="DF43" s="630"/>
      <c r="DG43" s="630"/>
      <c r="DH43" s="630"/>
      <c r="DI43" s="630"/>
      <c r="DJ43" s="630"/>
      <c r="DK43" s="631"/>
      <c r="DL43" s="657"/>
      <c r="DM43" s="658"/>
      <c r="DN43" s="658"/>
      <c r="DO43" s="658"/>
      <c r="DP43" s="658"/>
      <c r="DQ43" s="658"/>
      <c r="DR43" s="658"/>
      <c r="DS43" s="658"/>
      <c r="DT43" s="658"/>
      <c r="DU43" s="658"/>
      <c r="DV43" s="659"/>
      <c r="DW43" s="660"/>
      <c r="DX43" s="661"/>
      <c r="DY43" s="661"/>
      <c r="DZ43" s="661"/>
      <c r="EA43" s="661"/>
      <c r="EB43" s="661"/>
      <c r="EC43" s="662"/>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80" t="s">
        <v>177</v>
      </c>
      <c r="CE44" s="573"/>
      <c r="CF44" s="605" t="s">
        <v>430</v>
      </c>
      <c r="CG44" s="606"/>
      <c r="CH44" s="606"/>
      <c r="CI44" s="606"/>
      <c r="CJ44" s="606"/>
      <c r="CK44" s="606"/>
      <c r="CL44" s="606"/>
      <c r="CM44" s="606"/>
      <c r="CN44" s="606"/>
      <c r="CO44" s="606"/>
      <c r="CP44" s="606"/>
      <c r="CQ44" s="607"/>
      <c r="CR44" s="600">
        <v>2868071</v>
      </c>
      <c r="CS44" s="381"/>
      <c r="CT44" s="381"/>
      <c r="CU44" s="381"/>
      <c r="CV44" s="381"/>
      <c r="CW44" s="381"/>
      <c r="CX44" s="381"/>
      <c r="CY44" s="601"/>
      <c r="CZ44" s="608">
        <v>8.6</v>
      </c>
      <c r="DA44" s="387"/>
      <c r="DB44" s="387"/>
      <c r="DC44" s="613"/>
      <c r="DD44" s="611">
        <v>534276</v>
      </c>
      <c r="DE44" s="381"/>
      <c r="DF44" s="381"/>
      <c r="DG44" s="381"/>
      <c r="DH44" s="381"/>
      <c r="DI44" s="381"/>
      <c r="DJ44" s="381"/>
      <c r="DK44" s="601"/>
      <c r="DL44" s="657"/>
      <c r="DM44" s="658"/>
      <c r="DN44" s="658"/>
      <c r="DO44" s="658"/>
      <c r="DP44" s="658"/>
      <c r="DQ44" s="658"/>
      <c r="DR44" s="658"/>
      <c r="DS44" s="658"/>
      <c r="DT44" s="658"/>
      <c r="DU44" s="658"/>
      <c r="DV44" s="659"/>
      <c r="DW44" s="660"/>
      <c r="DX44" s="661"/>
      <c r="DY44" s="661"/>
      <c r="DZ44" s="661"/>
      <c r="EA44" s="661"/>
      <c r="EB44" s="661"/>
      <c r="EC44" s="662"/>
    </row>
    <row r="45" spans="2:133" ht="11.25" customHeight="1" x14ac:dyDescent="0.15">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81"/>
      <c r="CE45" s="576"/>
      <c r="CF45" s="605" t="s">
        <v>431</v>
      </c>
      <c r="CG45" s="606"/>
      <c r="CH45" s="606"/>
      <c r="CI45" s="606"/>
      <c r="CJ45" s="606"/>
      <c r="CK45" s="606"/>
      <c r="CL45" s="606"/>
      <c r="CM45" s="606"/>
      <c r="CN45" s="606"/>
      <c r="CO45" s="606"/>
      <c r="CP45" s="606"/>
      <c r="CQ45" s="607"/>
      <c r="CR45" s="600">
        <v>1505297</v>
      </c>
      <c r="CS45" s="630"/>
      <c r="CT45" s="630"/>
      <c r="CU45" s="630"/>
      <c r="CV45" s="630"/>
      <c r="CW45" s="630"/>
      <c r="CX45" s="630"/>
      <c r="CY45" s="631"/>
      <c r="CZ45" s="608">
        <v>4.5</v>
      </c>
      <c r="DA45" s="632"/>
      <c r="DB45" s="632"/>
      <c r="DC45" s="633"/>
      <c r="DD45" s="611">
        <v>143668</v>
      </c>
      <c r="DE45" s="630"/>
      <c r="DF45" s="630"/>
      <c r="DG45" s="630"/>
      <c r="DH45" s="630"/>
      <c r="DI45" s="630"/>
      <c r="DJ45" s="630"/>
      <c r="DK45" s="631"/>
      <c r="DL45" s="657"/>
      <c r="DM45" s="658"/>
      <c r="DN45" s="658"/>
      <c r="DO45" s="658"/>
      <c r="DP45" s="658"/>
      <c r="DQ45" s="658"/>
      <c r="DR45" s="658"/>
      <c r="DS45" s="658"/>
      <c r="DT45" s="658"/>
      <c r="DU45" s="658"/>
      <c r="DV45" s="659"/>
      <c r="DW45" s="660"/>
      <c r="DX45" s="661"/>
      <c r="DY45" s="661"/>
      <c r="DZ45" s="661"/>
      <c r="EA45" s="661"/>
      <c r="EB45" s="661"/>
      <c r="EC45" s="662"/>
    </row>
    <row r="46" spans="2:133" ht="11.25" customHeight="1" x14ac:dyDescent="0.15">
      <c r="B46" s="45" t="s">
        <v>404</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81"/>
      <c r="CE46" s="576"/>
      <c r="CF46" s="605" t="s">
        <v>391</v>
      </c>
      <c r="CG46" s="606"/>
      <c r="CH46" s="606"/>
      <c r="CI46" s="606"/>
      <c r="CJ46" s="606"/>
      <c r="CK46" s="606"/>
      <c r="CL46" s="606"/>
      <c r="CM46" s="606"/>
      <c r="CN46" s="606"/>
      <c r="CO46" s="606"/>
      <c r="CP46" s="606"/>
      <c r="CQ46" s="607"/>
      <c r="CR46" s="600">
        <v>1358543</v>
      </c>
      <c r="CS46" s="381"/>
      <c r="CT46" s="381"/>
      <c r="CU46" s="381"/>
      <c r="CV46" s="381"/>
      <c r="CW46" s="381"/>
      <c r="CX46" s="381"/>
      <c r="CY46" s="601"/>
      <c r="CZ46" s="608">
        <v>4.0999999999999996</v>
      </c>
      <c r="DA46" s="387"/>
      <c r="DB46" s="387"/>
      <c r="DC46" s="613"/>
      <c r="DD46" s="611">
        <v>390177</v>
      </c>
      <c r="DE46" s="381"/>
      <c r="DF46" s="381"/>
      <c r="DG46" s="381"/>
      <c r="DH46" s="381"/>
      <c r="DI46" s="381"/>
      <c r="DJ46" s="381"/>
      <c r="DK46" s="601"/>
      <c r="DL46" s="657"/>
      <c r="DM46" s="658"/>
      <c r="DN46" s="658"/>
      <c r="DO46" s="658"/>
      <c r="DP46" s="658"/>
      <c r="DQ46" s="658"/>
      <c r="DR46" s="658"/>
      <c r="DS46" s="658"/>
      <c r="DT46" s="658"/>
      <c r="DU46" s="658"/>
      <c r="DV46" s="659"/>
      <c r="DW46" s="660"/>
      <c r="DX46" s="661"/>
      <c r="DY46" s="661"/>
      <c r="DZ46" s="661"/>
      <c r="EA46" s="661"/>
      <c r="EB46" s="661"/>
      <c r="EC46" s="662"/>
    </row>
    <row r="47" spans="2:133" ht="11.25" customHeight="1" x14ac:dyDescent="0.15">
      <c r="B47" s="46" t="s">
        <v>270</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81"/>
      <c r="CE47" s="576"/>
      <c r="CF47" s="605" t="s">
        <v>433</v>
      </c>
      <c r="CG47" s="606"/>
      <c r="CH47" s="606"/>
      <c r="CI47" s="606"/>
      <c r="CJ47" s="606"/>
      <c r="CK47" s="606"/>
      <c r="CL47" s="606"/>
      <c r="CM47" s="606"/>
      <c r="CN47" s="606"/>
      <c r="CO47" s="606"/>
      <c r="CP47" s="606"/>
      <c r="CQ47" s="607"/>
      <c r="CR47" s="600">
        <v>2651</v>
      </c>
      <c r="CS47" s="630"/>
      <c r="CT47" s="630"/>
      <c r="CU47" s="630"/>
      <c r="CV47" s="630"/>
      <c r="CW47" s="630"/>
      <c r="CX47" s="630"/>
      <c r="CY47" s="631"/>
      <c r="CZ47" s="608">
        <v>0</v>
      </c>
      <c r="DA47" s="632"/>
      <c r="DB47" s="632"/>
      <c r="DC47" s="633"/>
      <c r="DD47" s="611">
        <v>2151</v>
      </c>
      <c r="DE47" s="630"/>
      <c r="DF47" s="630"/>
      <c r="DG47" s="630"/>
      <c r="DH47" s="630"/>
      <c r="DI47" s="630"/>
      <c r="DJ47" s="630"/>
      <c r="DK47" s="631"/>
      <c r="DL47" s="657"/>
      <c r="DM47" s="658"/>
      <c r="DN47" s="658"/>
      <c r="DO47" s="658"/>
      <c r="DP47" s="658"/>
      <c r="DQ47" s="658"/>
      <c r="DR47" s="658"/>
      <c r="DS47" s="658"/>
      <c r="DT47" s="658"/>
      <c r="DU47" s="658"/>
      <c r="DV47" s="659"/>
      <c r="DW47" s="660"/>
      <c r="DX47" s="661"/>
      <c r="DY47" s="661"/>
      <c r="DZ47" s="661"/>
      <c r="EA47" s="661"/>
      <c r="EB47" s="661"/>
      <c r="EC47" s="662"/>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82"/>
      <c r="CE48" s="584"/>
      <c r="CF48" s="605" t="s">
        <v>434</v>
      </c>
      <c r="CG48" s="606"/>
      <c r="CH48" s="606"/>
      <c r="CI48" s="606"/>
      <c r="CJ48" s="606"/>
      <c r="CK48" s="606"/>
      <c r="CL48" s="606"/>
      <c r="CM48" s="606"/>
      <c r="CN48" s="606"/>
      <c r="CO48" s="606"/>
      <c r="CP48" s="606"/>
      <c r="CQ48" s="607"/>
      <c r="CR48" s="600" t="s">
        <v>202</v>
      </c>
      <c r="CS48" s="381"/>
      <c r="CT48" s="381"/>
      <c r="CU48" s="381"/>
      <c r="CV48" s="381"/>
      <c r="CW48" s="381"/>
      <c r="CX48" s="381"/>
      <c r="CY48" s="601"/>
      <c r="CZ48" s="608" t="s">
        <v>202</v>
      </c>
      <c r="DA48" s="387"/>
      <c r="DB48" s="387"/>
      <c r="DC48" s="613"/>
      <c r="DD48" s="611" t="s">
        <v>202</v>
      </c>
      <c r="DE48" s="381"/>
      <c r="DF48" s="381"/>
      <c r="DG48" s="381"/>
      <c r="DH48" s="381"/>
      <c r="DI48" s="381"/>
      <c r="DJ48" s="381"/>
      <c r="DK48" s="601"/>
      <c r="DL48" s="657"/>
      <c r="DM48" s="658"/>
      <c r="DN48" s="658"/>
      <c r="DO48" s="658"/>
      <c r="DP48" s="658"/>
      <c r="DQ48" s="658"/>
      <c r="DR48" s="658"/>
      <c r="DS48" s="658"/>
      <c r="DT48" s="658"/>
      <c r="DU48" s="658"/>
      <c r="DV48" s="659"/>
      <c r="DW48" s="660"/>
      <c r="DX48" s="661"/>
      <c r="DY48" s="661"/>
      <c r="DZ48" s="661"/>
      <c r="EA48" s="661"/>
      <c r="EB48" s="661"/>
      <c r="EC48" s="662"/>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7" t="s">
        <v>194</v>
      </c>
      <c r="CE49" s="618"/>
      <c r="CF49" s="618"/>
      <c r="CG49" s="618"/>
      <c r="CH49" s="618"/>
      <c r="CI49" s="618"/>
      <c r="CJ49" s="618"/>
      <c r="CK49" s="618"/>
      <c r="CL49" s="618"/>
      <c r="CM49" s="618"/>
      <c r="CN49" s="618"/>
      <c r="CO49" s="618"/>
      <c r="CP49" s="618"/>
      <c r="CQ49" s="619"/>
      <c r="CR49" s="666">
        <v>33325151</v>
      </c>
      <c r="CS49" s="648"/>
      <c r="CT49" s="648"/>
      <c r="CU49" s="648"/>
      <c r="CV49" s="648"/>
      <c r="CW49" s="648"/>
      <c r="CX49" s="648"/>
      <c r="CY49" s="674"/>
      <c r="CZ49" s="672">
        <v>100</v>
      </c>
      <c r="DA49" s="675"/>
      <c r="DB49" s="675"/>
      <c r="DC49" s="676"/>
      <c r="DD49" s="677">
        <v>17530373</v>
      </c>
      <c r="DE49" s="648"/>
      <c r="DF49" s="648"/>
      <c r="DG49" s="648"/>
      <c r="DH49" s="648"/>
      <c r="DI49" s="648"/>
      <c r="DJ49" s="648"/>
      <c r="DK49" s="674"/>
      <c r="DL49" s="678"/>
      <c r="DM49" s="679"/>
      <c r="DN49" s="679"/>
      <c r="DO49" s="679"/>
      <c r="DP49" s="679"/>
      <c r="DQ49" s="679"/>
      <c r="DR49" s="679"/>
      <c r="DS49" s="679"/>
      <c r="DT49" s="679"/>
      <c r="DU49" s="679"/>
      <c r="DV49" s="680"/>
      <c r="DW49" s="681"/>
      <c r="DX49" s="682"/>
      <c r="DY49" s="682"/>
      <c r="DZ49" s="682"/>
      <c r="EA49" s="682"/>
      <c r="EB49" s="682"/>
      <c r="EC49" s="683"/>
    </row>
  </sheetData>
  <sheetProtection algorithmName="SHA-512" hashValue="SkXugH9DcKbwR2jKInkfoFu+09zALeR6sJns1ag4/Tw3hVUATgdjZftPCR4099QS37wi6QY/Hs7V3ez0fg1FDQ==" saltValue="IaOsVB91uayhOcXyrTm71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verticalCentered="1"/>
  <pageMargins left="0" right="0" top="0" bottom="0" header="0" footer="0"/>
  <pageSetup paperSize="9" scale="66" orientation="landscape" horizontalDpi="300" verticalDpi="300" r:id="rId1"/>
  <headerFooter alignWithMargins="0">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8" t="s">
        <v>292</v>
      </c>
      <c r="DK2" s="689"/>
      <c r="DL2" s="689"/>
      <c r="DM2" s="689"/>
      <c r="DN2" s="689"/>
      <c r="DO2" s="690"/>
      <c r="DP2" s="70"/>
      <c r="DQ2" s="688" t="s">
        <v>90</v>
      </c>
      <c r="DR2" s="689"/>
      <c r="DS2" s="689"/>
      <c r="DT2" s="689"/>
      <c r="DU2" s="689"/>
      <c r="DV2" s="689"/>
      <c r="DW2" s="689"/>
      <c r="DX2" s="689"/>
      <c r="DY2" s="689"/>
      <c r="DZ2" s="690"/>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91" t="s">
        <v>206</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4"/>
      <c r="BA4" s="64"/>
      <c r="BB4" s="64"/>
      <c r="BC4" s="64"/>
      <c r="BD4" s="64"/>
      <c r="BE4" s="82"/>
      <c r="BF4" s="82"/>
      <c r="BG4" s="82"/>
      <c r="BH4" s="82"/>
      <c r="BI4" s="82"/>
      <c r="BJ4" s="82"/>
      <c r="BK4" s="82"/>
      <c r="BL4" s="82"/>
      <c r="BM4" s="82"/>
      <c r="BN4" s="82"/>
      <c r="BO4" s="82"/>
      <c r="BP4" s="82"/>
      <c r="BQ4" s="64" t="s">
        <v>435</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6" t="s">
        <v>436</v>
      </c>
      <c r="B5" s="957"/>
      <c r="C5" s="957"/>
      <c r="D5" s="957"/>
      <c r="E5" s="957"/>
      <c r="F5" s="957"/>
      <c r="G5" s="957"/>
      <c r="H5" s="957"/>
      <c r="I5" s="957"/>
      <c r="J5" s="957"/>
      <c r="K5" s="957"/>
      <c r="L5" s="957"/>
      <c r="M5" s="957"/>
      <c r="N5" s="957"/>
      <c r="O5" s="957"/>
      <c r="P5" s="958"/>
      <c r="Q5" s="962" t="s">
        <v>183</v>
      </c>
      <c r="R5" s="963"/>
      <c r="S5" s="963"/>
      <c r="T5" s="963"/>
      <c r="U5" s="964"/>
      <c r="V5" s="962" t="s">
        <v>437</v>
      </c>
      <c r="W5" s="963"/>
      <c r="X5" s="963"/>
      <c r="Y5" s="963"/>
      <c r="Z5" s="964"/>
      <c r="AA5" s="962" t="s">
        <v>438</v>
      </c>
      <c r="AB5" s="963"/>
      <c r="AC5" s="963"/>
      <c r="AD5" s="963"/>
      <c r="AE5" s="963"/>
      <c r="AF5" s="968" t="s">
        <v>181</v>
      </c>
      <c r="AG5" s="963"/>
      <c r="AH5" s="963"/>
      <c r="AI5" s="963"/>
      <c r="AJ5" s="969"/>
      <c r="AK5" s="963" t="s">
        <v>439</v>
      </c>
      <c r="AL5" s="963"/>
      <c r="AM5" s="963"/>
      <c r="AN5" s="963"/>
      <c r="AO5" s="964"/>
      <c r="AP5" s="962" t="s">
        <v>440</v>
      </c>
      <c r="AQ5" s="963"/>
      <c r="AR5" s="963"/>
      <c r="AS5" s="963"/>
      <c r="AT5" s="964"/>
      <c r="AU5" s="962" t="s">
        <v>442</v>
      </c>
      <c r="AV5" s="963"/>
      <c r="AW5" s="963"/>
      <c r="AX5" s="963"/>
      <c r="AY5" s="969"/>
      <c r="AZ5" s="73"/>
      <c r="BA5" s="73"/>
      <c r="BB5" s="73"/>
      <c r="BC5" s="73"/>
      <c r="BD5" s="73"/>
      <c r="BE5" s="85"/>
      <c r="BF5" s="85"/>
      <c r="BG5" s="85"/>
      <c r="BH5" s="85"/>
      <c r="BI5" s="85"/>
      <c r="BJ5" s="85"/>
      <c r="BK5" s="85"/>
      <c r="BL5" s="85"/>
      <c r="BM5" s="85"/>
      <c r="BN5" s="85"/>
      <c r="BO5" s="85"/>
      <c r="BP5" s="85"/>
      <c r="BQ5" s="956" t="s">
        <v>443</v>
      </c>
      <c r="BR5" s="957"/>
      <c r="BS5" s="957"/>
      <c r="BT5" s="957"/>
      <c r="BU5" s="957"/>
      <c r="BV5" s="957"/>
      <c r="BW5" s="957"/>
      <c r="BX5" s="957"/>
      <c r="BY5" s="957"/>
      <c r="BZ5" s="957"/>
      <c r="CA5" s="957"/>
      <c r="CB5" s="957"/>
      <c r="CC5" s="957"/>
      <c r="CD5" s="957"/>
      <c r="CE5" s="957"/>
      <c r="CF5" s="957"/>
      <c r="CG5" s="958"/>
      <c r="CH5" s="962" t="s">
        <v>366</v>
      </c>
      <c r="CI5" s="963"/>
      <c r="CJ5" s="963"/>
      <c r="CK5" s="963"/>
      <c r="CL5" s="964"/>
      <c r="CM5" s="962" t="s">
        <v>319</v>
      </c>
      <c r="CN5" s="963"/>
      <c r="CO5" s="963"/>
      <c r="CP5" s="963"/>
      <c r="CQ5" s="964"/>
      <c r="CR5" s="962" t="s">
        <v>250</v>
      </c>
      <c r="CS5" s="963"/>
      <c r="CT5" s="963"/>
      <c r="CU5" s="963"/>
      <c r="CV5" s="964"/>
      <c r="CW5" s="962" t="s">
        <v>55</v>
      </c>
      <c r="CX5" s="963"/>
      <c r="CY5" s="963"/>
      <c r="CZ5" s="963"/>
      <c r="DA5" s="964"/>
      <c r="DB5" s="962" t="s">
        <v>446</v>
      </c>
      <c r="DC5" s="963"/>
      <c r="DD5" s="963"/>
      <c r="DE5" s="963"/>
      <c r="DF5" s="964"/>
      <c r="DG5" s="972" t="s">
        <v>248</v>
      </c>
      <c r="DH5" s="973"/>
      <c r="DI5" s="973"/>
      <c r="DJ5" s="973"/>
      <c r="DK5" s="974"/>
      <c r="DL5" s="972" t="s">
        <v>448</v>
      </c>
      <c r="DM5" s="973"/>
      <c r="DN5" s="973"/>
      <c r="DO5" s="973"/>
      <c r="DP5" s="974"/>
      <c r="DQ5" s="962" t="s">
        <v>451</v>
      </c>
      <c r="DR5" s="963"/>
      <c r="DS5" s="963"/>
      <c r="DT5" s="963"/>
      <c r="DU5" s="964"/>
      <c r="DV5" s="962" t="s">
        <v>442</v>
      </c>
      <c r="DW5" s="963"/>
      <c r="DX5" s="963"/>
      <c r="DY5" s="963"/>
      <c r="DZ5" s="969"/>
      <c r="EA5" s="82"/>
    </row>
    <row r="6" spans="1:131" s="54" customFormat="1" ht="26.25" customHeight="1" x14ac:dyDescent="0.15">
      <c r="A6" s="959"/>
      <c r="B6" s="960"/>
      <c r="C6" s="960"/>
      <c r="D6" s="960"/>
      <c r="E6" s="960"/>
      <c r="F6" s="960"/>
      <c r="G6" s="960"/>
      <c r="H6" s="960"/>
      <c r="I6" s="960"/>
      <c r="J6" s="960"/>
      <c r="K6" s="960"/>
      <c r="L6" s="960"/>
      <c r="M6" s="960"/>
      <c r="N6" s="960"/>
      <c r="O6" s="960"/>
      <c r="P6" s="961"/>
      <c r="Q6" s="965"/>
      <c r="R6" s="966"/>
      <c r="S6" s="966"/>
      <c r="T6" s="966"/>
      <c r="U6" s="967"/>
      <c r="V6" s="965"/>
      <c r="W6" s="966"/>
      <c r="X6" s="966"/>
      <c r="Y6" s="966"/>
      <c r="Z6" s="967"/>
      <c r="AA6" s="965"/>
      <c r="AB6" s="966"/>
      <c r="AC6" s="966"/>
      <c r="AD6" s="966"/>
      <c r="AE6" s="966"/>
      <c r="AF6" s="970"/>
      <c r="AG6" s="966"/>
      <c r="AH6" s="966"/>
      <c r="AI6" s="966"/>
      <c r="AJ6" s="971"/>
      <c r="AK6" s="966"/>
      <c r="AL6" s="966"/>
      <c r="AM6" s="966"/>
      <c r="AN6" s="966"/>
      <c r="AO6" s="967"/>
      <c r="AP6" s="965"/>
      <c r="AQ6" s="966"/>
      <c r="AR6" s="966"/>
      <c r="AS6" s="966"/>
      <c r="AT6" s="967"/>
      <c r="AU6" s="965"/>
      <c r="AV6" s="966"/>
      <c r="AW6" s="966"/>
      <c r="AX6" s="966"/>
      <c r="AY6" s="971"/>
      <c r="AZ6" s="64"/>
      <c r="BA6" s="64"/>
      <c r="BB6" s="64"/>
      <c r="BC6" s="64"/>
      <c r="BD6" s="64"/>
      <c r="BE6" s="82"/>
      <c r="BF6" s="82"/>
      <c r="BG6" s="82"/>
      <c r="BH6" s="82"/>
      <c r="BI6" s="82"/>
      <c r="BJ6" s="82"/>
      <c r="BK6" s="82"/>
      <c r="BL6" s="82"/>
      <c r="BM6" s="82"/>
      <c r="BN6" s="82"/>
      <c r="BO6" s="82"/>
      <c r="BP6" s="82"/>
      <c r="BQ6" s="959"/>
      <c r="BR6" s="960"/>
      <c r="BS6" s="960"/>
      <c r="BT6" s="960"/>
      <c r="BU6" s="960"/>
      <c r="BV6" s="960"/>
      <c r="BW6" s="960"/>
      <c r="BX6" s="960"/>
      <c r="BY6" s="960"/>
      <c r="BZ6" s="960"/>
      <c r="CA6" s="960"/>
      <c r="CB6" s="960"/>
      <c r="CC6" s="960"/>
      <c r="CD6" s="960"/>
      <c r="CE6" s="960"/>
      <c r="CF6" s="960"/>
      <c r="CG6" s="961"/>
      <c r="CH6" s="965"/>
      <c r="CI6" s="966"/>
      <c r="CJ6" s="966"/>
      <c r="CK6" s="966"/>
      <c r="CL6" s="967"/>
      <c r="CM6" s="965"/>
      <c r="CN6" s="966"/>
      <c r="CO6" s="966"/>
      <c r="CP6" s="966"/>
      <c r="CQ6" s="967"/>
      <c r="CR6" s="965"/>
      <c r="CS6" s="966"/>
      <c r="CT6" s="966"/>
      <c r="CU6" s="966"/>
      <c r="CV6" s="967"/>
      <c r="CW6" s="965"/>
      <c r="CX6" s="966"/>
      <c r="CY6" s="966"/>
      <c r="CZ6" s="966"/>
      <c r="DA6" s="967"/>
      <c r="DB6" s="965"/>
      <c r="DC6" s="966"/>
      <c r="DD6" s="966"/>
      <c r="DE6" s="966"/>
      <c r="DF6" s="967"/>
      <c r="DG6" s="975"/>
      <c r="DH6" s="976"/>
      <c r="DI6" s="976"/>
      <c r="DJ6" s="976"/>
      <c r="DK6" s="977"/>
      <c r="DL6" s="975"/>
      <c r="DM6" s="976"/>
      <c r="DN6" s="976"/>
      <c r="DO6" s="976"/>
      <c r="DP6" s="977"/>
      <c r="DQ6" s="965"/>
      <c r="DR6" s="966"/>
      <c r="DS6" s="966"/>
      <c r="DT6" s="966"/>
      <c r="DU6" s="967"/>
      <c r="DV6" s="965"/>
      <c r="DW6" s="966"/>
      <c r="DX6" s="966"/>
      <c r="DY6" s="966"/>
      <c r="DZ6" s="971"/>
      <c r="EA6" s="82"/>
    </row>
    <row r="7" spans="1:131" s="54" customFormat="1" ht="26.25" customHeight="1" x14ac:dyDescent="0.15">
      <c r="A7" s="59">
        <v>1</v>
      </c>
      <c r="B7" s="692" t="s">
        <v>452</v>
      </c>
      <c r="C7" s="693"/>
      <c r="D7" s="693"/>
      <c r="E7" s="693"/>
      <c r="F7" s="693"/>
      <c r="G7" s="693"/>
      <c r="H7" s="693"/>
      <c r="I7" s="693"/>
      <c r="J7" s="693"/>
      <c r="K7" s="693"/>
      <c r="L7" s="693"/>
      <c r="M7" s="693"/>
      <c r="N7" s="693"/>
      <c r="O7" s="693"/>
      <c r="P7" s="694"/>
      <c r="Q7" s="695">
        <v>34567</v>
      </c>
      <c r="R7" s="696"/>
      <c r="S7" s="696"/>
      <c r="T7" s="696"/>
      <c r="U7" s="696"/>
      <c r="V7" s="696">
        <v>33324</v>
      </c>
      <c r="W7" s="696"/>
      <c r="X7" s="696"/>
      <c r="Y7" s="696"/>
      <c r="Z7" s="696"/>
      <c r="AA7" s="696">
        <v>1243</v>
      </c>
      <c r="AB7" s="696"/>
      <c r="AC7" s="696"/>
      <c r="AD7" s="696"/>
      <c r="AE7" s="697"/>
      <c r="AF7" s="698">
        <v>1133</v>
      </c>
      <c r="AG7" s="699"/>
      <c r="AH7" s="699"/>
      <c r="AI7" s="699"/>
      <c r="AJ7" s="700"/>
      <c r="AK7" s="701">
        <v>783</v>
      </c>
      <c r="AL7" s="696"/>
      <c r="AM7" s="696"/>
      <c r="AN7" s="696"/>
      <c r="AO7" s="696"/>
      <c r="AP7" s="696">
        <v>23451</v>
      </c>
      <c r="AQ7" s="696"/>
      <c r="AR7" s="696"/>
      <c r="AS7" s="696"/>
      <c r="AT7" s="696"/>
      <c r="AU7" s="702"/>
      <c r="AV7" s="702"/>
      <c r="AW7" s="702"/>
      <c r="AX7" s="702"/>
      <c r="AY7" s="703"/>
      <c r="AZ7" s="64"/>
      <c r="BA7" s="64"/>
      <c r="BB7" s="64"/>
      <c r="BC7" s="64"/>
      <c r="BD7" s="64"/>
      <c r="BE7" s="82"/>
      <c r="BF7" s="82"/>
      <c r="BG7" s="82"/>
      <c r="BH7" s="82"/>
      <c r="BI7" s="82"/>
      <c r="BJ7" s="82"/>
      <c r="BK7" s="82"/>
      <c r="BL7" s="82"/>
      <c r="BM7" s="82"/>
      <c r="BN7" s="82"/>
      <c r="BO7" s="82"/>
      <c r="BP7" s="82"/>
      <c r="BQ7" s="59">
        <v>1</v>
      </c>
      <c r="BR7" s="87"/>
      <c r="BS7" s="692" t="s">
        <v>547</v>
      </c>
      <c r="BT7" s="693"/>
      <c r="BU7" s="693"/>
      <c r="BV7" s="693"/>
      <c r="BW7" s="693"/>
      <c r="BX7" s="693"/>
      <c r="BY7" s="693"/>
      <c r="BZ7" s="693"/>
      <c r="CA7" s="693"/>
      <c r="CB7" s="693"/>
      <c r="CC7" s="693"/>
      <c r="CD7" s="693"/>
      <c r="CE7" s="693"/>
      <c r="CF7" s="693"/>
      <c r="CG7" s="694"/>
      <c r="CH7" s="704">
        <v>-25</v>
      </c>
      <c r="CI7" s="705"/>
      <c r="CJ7" s="705"/>
      <c r="CK7" s="705"/>
      <c r="CL7" s="706"/>
      <c r="CM7" s="704">
        <v>15</v>
      </c>
      <c r="CN7" s="705"/>
      <c r="CO7" s="705"/>
      <c r="CP7" s="705"/>
      <c r="CQ7" s="706"/>
      <c r="CR7" s="704">
        <v>1</v>
      </c>
      <c r="CS7" s="705"/>
      <c r="CT7" s="705"/>
      <c r="CU7" s="705"/>
      <c r="CV7" s="706"/>
      <c r="CW7" s="704">
        <v>40</v>
      </c>
      <c r="CX7" s="705"/>
      <c r="CY7" s="705"/>
      <c r="CZ7" s="705"/>
      <c r="DA7" s="706"/>
      <c r="DB7" s="704" t="s">
        <v>202</v>
      </c>
      <c r="DC7" s="705"/>
      <c r="DD7" s="705"/>
      <c r="DE7" s="705"/>
      <c r="DF7" s="706"/>
      <c r="DG7" s="704" t="s">
        <v>202</v>
      </c>
      <c r="DH7" s="705"/>
      <c r="DI7" s="705"/>
      <c r="DJ7" s="705"/>
      <c r="DK7" s="706"/>
      <c r="DL7" s="704" t="s">
        <v>202</v>
      </c>
      <c r="DM7" s="705"/>
      <c r="DN7" s="705"/>
      <c r="DO7" s="705"/>
      <c r="DP7" s="706"/>
      <c r="DQ7" s="704" t="s">
        <v>202</v>
      </c>
      <c r="DR7" s="705"/>
      <c r="DS7" s="705"/>
      <c r="DT7" s="705"/>
      <c r="DU7" s="706"/>
      <c r="DV7" s="692"/>
      <c r="DW7" s="693"/>
      <c r="DX7" s="693"/>
      <c r="DY7" s="693"/>
      <c r="DZ7" s="707"/>
      <c r="EA7" s="82"/>
    </row>
    <row r="8" spans="1:131" s="54" customFormat="1" ht="26.25" customHeight="1" x14ac:dyDescent="0.15">
      <c r="A8" s="60">
        <v>2</v>
      </c>
      <c r="B8" s="708" t="s">
        <v>449</v>
      </c>
      <c r="C8" s="709"/>
      <c r="D8" s="709"/>
      <c r="E8" s="709"/>
      <c r="F8" s="709"/>
      <c r="G8" s="709"/>
      <c r="H8" s="709"/>
      <c r="I8" s="709"/>
      <c r="J8" s="709"/>
      <c r="K8" s="709"/>
      <c r="L8" s="709"/>
      <c r="M8" s="709"/>
      <c r="N8" s="709"/>
      <c r="O8" s="709"/>
      <c r="P8" s="710"/>
      <c r="Q8" s="711">
        <v>6</v>
      </c>
      <c r="R8" s="712"/>
      <c r="S8" s="712"/>
      <c r="T8" s="712"/>
      <c r="U8" s="712"/>
      <c r="V8" s="712">
        <v>3</v>
      </c>
      <c r="W8" s="712"/>
      <c r="X8" s="712"/>
      <c r="Y8" s="712"/>
      <c r="Z8" s="712"/>
      <c r="AA8" s="712">
        <v>3</v>
      </c>
      <c r="AB8" s="712"/>
      <c r="AC8" s="712"/>
      <c r="AD8" s="712"/>
      <c r="AE8" s="713"/>
      <c r="AF8" s="714">
        <v>3</v>
      </c>
      <c r="AG8" s="715"/>
      <c r="AH8" s="715"/>
      <c r="AI8" s="715"/>
      <c r="AJ8" s="716"/>
      <c r="AK8" s="717">
        <v>0</v>
      </c>
      <c r="AL8" s="712"/>
      <c r="AM8" s="712"/>
      <c r="AN8" s="712"/>
      <c r="AO8" s="712"/>
      <c r="AP8" s="712">
        <v>1</v>
      </c>
      <c r="AQ8" s="712"/>
      <c r="AR8" s="712"/>
      <c r="AS8" s="712"/>
      <c r="AT8" s="712"/>
      <c r="AU8" s="718"/>
      <c r="AV8" s="718"/>
      <c r="AW8" s="718"/>
      <c r="AX8" s="718"/>
      <c r="AY8" s="719"/>
      <c r="AZ8" s="64"/>
      <c r="BA8" s="64"/>
      <c r="BB8" s="64"/>
      <c r="BC8" s="64"/>
      <c r="BD8" s="64"/>
      <c r="BE8" s="82"/>
      <c r="BF8" s="82"/>
      <c r="BG8" s="82"/>
      <c r="BH8" s="82"/>
      <c r="BI8" s="82"/>
      <c r="BJ8" s="82"/>
      <c r="BK8" s="82"/>
      <c r="BL8" s="82"/>
      <c r="BM8" s="82"/>
      <c r="BN8" s="82"/>
      <c r="BO8" s="82"/>
      <c r="BP8" s="82"/>
      <c r="BQ8" s="60">
        <v>2</v>
      </c>
      <c r="BR8" s="88"/>
      <c r="BS8" s="708"/>
      <c r="BT8" s="709"/>
      <c r="BU8" s="709"/>
      <c r="BV8" s="709"/>
      <c r="BW8" s="709"/>
      <c r="BX8" s="709"/>
      <c r="BY8" s="709"/>
      <c r="BZ8" s="709"/>
      <c r="CA8" s="709"/>
      <c r="CB8" s="709"/>
      <c r="CC8" s="709"/>
      <c r="CD8" s="709"/>
      <c r="CE8" s="709"/>
      <c r="CF8" s="709"/>
      <c r="CG8" s="710"/>
      <c r="CH8" s="720"/>
      <c r="CI8" s="715"/>
      <c r="CJ8" s="715"/>
      <c r="CK8" s="715"/>
      <c r="CL8" s="721"/>
      <c r="CM8" s="720"/>
      <c r="CN8" s="715"/>
      <c r="CO8" s="715"/>
      <c r="CP8" s="715"/>
      <c r="CQ8" s="721"/>
      <c r="CR8" s="720"/>
      <c r="CS8" s="715"/>
      <c r="CT8" s="715"/>
      <c r="CU8" s="715"/>
      <c r="CV8" s="721"/>
      <c r="CW8" s="720"/>
      <c r="CX8" s="715"/>
      <c r="CY8" s="715"/>
      <c r="CZ8" s="715"/>
      <c r="DA8" s="721"/>
      <c r="DB8" s="720"/>
      <c r="DC8" s="715"/>
      <c r="DD8" s="715"/>
      <c r="DE8" s="715"/>
      <c r="DF8" s="721"/>
      <c r="DG8" s="720"/>
      <c r="DH8" s="715"/>
      <c r="DI8" s="715"/>
      <c r="DJ8" s="715"/>
      <c r="DK8" s="721"/>
      <c r="DL8" s="720"/>
      <c r="DM8" s="715"/>
      <c r="DN8" s="715"/>
      <c r="DO8" s="715"/>
      <c r="DP8" s="721"/>
      <c r="DQ8" s="720"/>
      <c r="DR8" s="715"/>
      <c r="DS8" s="715"/>
      <c r="DT8" s="715"/>
      <c r="DU8" s="721"/>
      <c r="DV8" s="708"/>
      <c r="DW8" s="709"/>
      <c r="DX8" s="709"/>
      <c r="DY8" s="709"/>
      <c r="DZ8" s="722"/>
      <c r="EA8" s="82"/>
    </row>
    <row r="9" spans="1:131" s="54" customFormat="1" ht="26.25" customHeight="1" x14ac:dyDescent="0.15">
      <c r="A9" s="60">
        <v>3</v>
      </c>
      <c r="B9" s="708" t="s">
        <v>224</v>
      </c>
      <c r="C9" s="709"/>
      <c r="D9" s="709"/>
      <c r="E9" s="709"/>
      <c r="F9" s="709"/>
      <c r="G9" s="709"/>
      <c r="H9" s="709"/>
      <c r="I9" s="709"/>
      <c r="J9" s="709"/>
      <c r="K9" s="709"/>
      <c r="L9" s="709"/>
      <c r="M9" s="709"/>
      <c r="N9" s="709"/>
      <c r="O9" s="709"/>
      <c r="P9" s="710"/>
      <c r="Q9" s="711">
        <v>165</v>
      </c>
      <c r="R9" s="712"/>
      <c r="S9" s="712"/>
      <c r="T9" s="712"/>
      <c r="U9" s="712"/>
      <c r="V9" s="712">
        <v>123</v>
      </c>
      <c r="W9" s="712"/>
      <c r="X9" s="712"/>
      <c r="Y9" s="712"/>
      <c r="Z9" s="712"/>
      <c r="AA9" s="712">
        <v>42</v>
      </c>
      <c r="AB9" s="712"/>
      <c r="AC9" s="712"/>
      <c r="AD9" s="712"/>
      <c r="AE9" s="713"/>
      <c r="AF9" s="714">
        <v>7</v>
      </c>
      <c r="AG9" s="715"/>
      <c r="AH9" s="715"/>
      <c r="AI9" s="715"/>
      <c r="AJ9" s="716"/>
      <c r="AK9" s="717">
        <v>102</v>
      </c>
      <c r="AL9" s="712"/>
      <c r="AM9" s="712"/>
      <c r="AN9" s="712"/>
      <c r="AO9" s="712"/>
      <c r="AP9" s="712">
        <v>414</v>
      </c>
      <c r="AQ9" s="712"/>
      <c r="AR9" s="712"/>
      <c r="AS9" s="712"/>
      <c r="AT9" s="712"/>
      <c r="AU9" s="718"/>
      <c r="AV9" s="718"/>
      <c r="AW9" s="718"/>
      <c r="AX9" s="718"/>
      <c r="AY9" s="719"/>
      <c r="AZ9" s="64"/>
      <c r="BA9" s="64"/>
      <c r="BB9" s="64"/>
      <c r="BC9" s="64"/>
      <c r="BD9" s="64"/>
      <c r="BE9" s="82"/>
      <c r="BF9" s="82"/>
      <c r="BG9" s="82"/>
      <c r="BH9" s="82"/>
      <c r="BI9" s="82"/>
      <c r="BJ9" s="82"/>
      <c r="BK9" s="82"/>
      <c r="BL9" s="82"/>
      <c r="BM9" s="82"/>
      <c r="BN9" s="82"/>
      <c r="BO9" s="82"/>
      <c r="BP9" s="82"/>
      <c r="BQ9" s="60">
        <v>3</v>
      </c>
      <c r="BR9" s="88"/>
      <c r="BS9" s="708"/>
      <c r="BT9" s="709"/>
      <c r="BU9" s="709"/>
      <c r="BV9" s="709"/>
      <c r="BW9" s="709"/>
      <c r="BX9" s="709"/>
      <c r="BY9" s="709"/>
      <c r="BZ9" s="709"/>
      <c r="CA9" s="709"/>
      <c r="CB9" s="709"/>
      <c r="CC9" s="709"/>
      <c r="CD9" s="709"/>
      <c r="CE9" s="709"/>
      <c r="CF9" s="709"/>
      <c r="CG9" s="710"/>
      <c r="CH9" s="720"/>
      <c r="CI9" s="715"/>
      <c r="CJ9" s="715"/>
      <c r="CK9" s="715"/>
      <c r="CL9" s="721"/>
      <c r="CM9" s="720"/>
      <c r="CN9" s="715"/>
      <c r="CO9" s="715"/>
      <c r="CP9" s="715"/>
      <c r="CQ9" s="721"/>
      <c r="CR9" s="720"/>
      <c r="CS9" s="715"/>
      <c r="CT9" s="715"/>
      <c r="CU9" s="715"/>
      <c r="CV9" s="721"/>
      <c r="CW9" s="720"/>
      <c r="CX9" s="715"/>
      <c r="CY9" s="715"/>
      <c r="CZ9" s="715"/>
      <c r="DA9" s="721"/>
      <c r="DB9" s="720"/>
      <c r="DC9" s="715"/>
      <c r="DD9" s="715"/>
      <c r="DE9" s="715"/>
      <c r="DF9" s="721"/>
      <c r="DG9" s="720"/>
      <c r="DH9" s="715"/>
      <c r="DI9" s="715"/>
      <c r="DJ9" s="715"/>
      <c r="DK9" s="721"/>
      <c r="DL9" s="720"/>
      <c r="DM9" s="715"/>
      <c r="DN9" s="715"/>
      <c r="DO9" s="715"/>
      <c r="DP9" s="721"/>
      <c r="DQ9" s="720"/>
      <c r="DR9" s="715"/>
      <c r="DS9" s="715"/>
      <c r="DT9" s="715"/>
      <c r="DU9" s="721"/>
      <c r="DV9" s="708"/>
      <c r="DW9" s="709"/>
      <c r="DX9" s="709"/>
      <c r="DY9" s="709"/>
      <c r="DZ9" s="722"/>
      <c r="EA9" s="82"/>
    </row>
    <row r="10" spans="1:131" s="54" customFormat="1" ht="26.25" customHeight="1" x14ac:dyDescent="0.15">
      <c r="A10" s="60">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4"/>
      <c r="BA10" s="64"/>
      <c r="BB10" s="64"/>
      <c r="BC10" s="64"/>
      <c r="BD10" s="64"/>
      <c r="BE10" s="82"/>
      <c r="BF10" s="82"/>
      <c r="BG10" s="82"/>
      <c r="BH10" s="82"/>
      <c r="BI10" s="82"/>
      <c r="BJ10" s="82"/>
      <c r="BK10" s="82"/>
      <c r="BL10" s="82"/>
      <c r="BM10" s="82"/>
      <c r="BN10" s="82"/>
      <c r="BO10" s="82"/>
      <c r="BP10" s="82"/>
      <c r="BQ10" s="60">
        <v>4</v>
      </c>
      <c r="BR10" s="88"/>
      <c r="BS10" s="708"/>
      <c r="BT10" s="709"/>
      <c r="BU10" s="709"/>
      <c r="BV10" s="709"/>
      <c r="BW10" s="709"/>
      <c r="BX10" s="709"/>
      <c r="BY10" s="709"/>
      <c r="BZ10" s="709"/>
      <c r="CA10" s="709"/>
      <c r="CB10" s="709"/>
      <c r="CC10" s="709"/>
      <c r="CD10" s="709"/>
      <c r="CE10" s="709"/>
      <c r="CF10" s="709"/>
      <c r="CG10" s="710"/>
      <c r="CH10" s="720"/>
      <c r="CI10" s="715"/>
      <c r="CJ10" s="715"/>
      <c r="CK10" s="715"/>
      <c r="CL10" s="721"/>
      <c r="CM10" s="720"/>
      <c r="CN10" s="715"/>
      <c r="CO10" s="715"/>
      <c r="CP10" s="715"/>
      <c r="CQ10" s="721"/>
      <c r="CR10" s="720"/>
      <c r="CS10" s="715"/>
      <c r="CT10" s="715"/>
      <c r="CU10" s="715"/>
      <c r="CV10" s="721"/>
      <c r="CW10" s="720"/>
      <c r="CX10" s="715"/>
      <c r="CY10" s="715"/>
      <c r="CZ10" s="715"/>
      <c r="DA10" s="721"/>
      <c r="DB10" s="720"/>
      <c r="DC10" s="715"/>
      <c r="DD10" s="715"/>
      <c r="DE10" s="715"/>
      <c r="DF10" s="721"/>
      <c r="DG10" s="720"/>
      <c r="DH10" s="715"/>
      <c r="DI10" s="715"/>
      <c r="DJ10" s="715"/>
      <c r="DK10" s="721"/>
      <c r="DL10" s="720"/>
      <c r="DM10" s="715"/>
      <c r="DN10" s="715"/>
      <c r="DO10" s="715"/>
      <c r="DP10" s="721"/>
      <c r="DQ10" s="720"/>
      <c r="DR10" s="715"/>
      <c r="DS10" s="715"/>
      <c r="DT10" s="715"/>
      <c r="DU10" s="721"/>
      <c r="DV10" s="708"/>
      <c r="DW10" s="709"/>
      <c r="DX10" s="709"/>
      <c r="DY10" s="709"/>
      <c r="DZ10" s="722"/>
      <c r="EA10" s="82"/>
    </row>
    <row r="11" spans="1:131" s="54" customFormat="1" ht="26.25" customHeight="1" x14ac:dyDescent="0.15">
      <c r="A11" s="60">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4"/>
      <c r="BA11" s="64"/>
      <c r="BB11" s="64"/>
      <c r="BC11" s="64"/>
      <c r="BD11" s="64"/>
      <c r="BE11" s="82"/>
      <c r="BF11" s="82"/>
      <c r="BG11" s="82"/>
      <c r="BH11" s="82"/>
      <c r="BI11" s="82"/>
      <c r="BJ11" s="82"/>
      <c r="BK11" s="82"/>
      <c r="BL11" s="82"/>
      <c r="BM11" s="82"/>
      <c r="BN11" s="82"/>
      <c r="BO11" s="82"/>
      <c r="BP11" s="82"/>
      <c r="BQ11" s="60">
        <v>5</v>
      </c>
      <c r="BR11" s="88"/>
      <c r="BS11" s="708"/>
      <c r="BT11" s="709"/>
      <c r="BU11" s="709"/>
      <c r="BV11" s="709"/>
      <c r="BW11" s="709"/>
      <c r="BX11" s="709"/>
      <c r="BY11" s="709"/>
      <c r="BZ11" s="709"/>
      <c r="CA11" s="709"/>
      <c r="CB11" s="709"/>
      <c r="CC11" s="709"/>
      <c r="CD11" s="709"/>
      <c r="CE11" s="709"/>
      <c r="CF11" s="709"/>
      <c r="CG11" s="710"/>
      <c r="CH11" s="720"/>
      <c r="CI11" s="715"/>
      <c r="CJ11" s="715"/>
      <c r="CK11" s="715"/>
      <c r="CL11" s="721"/>
      <c r="CM11" s="720"/>
      <c r="CN11" s="715"/>
      <c r="CO11" s="715"/>
      <c r="CP11" s="715"/>
      <c r="CQ11" s="721"/>
      <c r="CR11" s="720"/>
      <c r="CS11" s="715"/>
      <c r="CT11" s="715"/>
      <c r="CU11" s="715"/>
      <c r="CV11" s="721"/>
      <c r="CW11" s="720"/>
      <c r="CX11" s="715"/>
      <c r="CY11" s="715"/>
      <c r="CZ11" s="715"/>
      <c r="DA11" s="721"/>
      <c r="DB11" s="720"/>
      <c r="DC11" s="715"/>
      <c r="DD11" s="715"/>
      <c r="DE11" s="715"/>
      <c r="DF11" s="721"/>
      <c r="DG11" s="720"/>
      <c r="DH11" s="715"/>
      <c r="DI11" s="715"/>
      <c r="DJ11" s="715"/>
      <c r="DK11" s="721"/>
      <c r="DL11" s="720"/>
      <c r="DM11" s="715"/>
      <c r="DN11" s="715"/>
      <c r="DO11" s="715"/>
      <c r="DP11" s="721"/>
      <c r="DQ11" s="720"/>
      <c r="DR11" s="715"/>
      <c r="DS11" s="715"/>
      <c r="DT11" s="715"/>
      <c r="DU11" s="721"/>
      <c r="DV11" s="708"/>
      <c r="DW11" s="709"/>
      <c r="DX11" s="709"/>
      <c r="DY11" s="709"/>
      <c r="DZ11" s="722"/>
      <c r="EA11" s="82"/>
    </row>
    <row r="12" spans="1:131" s="54" customFormat="1" ht="26.25" customHeight="1" x14ac:dyDescent="0.15">
      <c r="A12" s="60">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4"/>
      <c r="BA12" s="64"/>
      <c r="BB12" s="64"/>
      <c r="BC12" s="64"/>
      <c r="BD12" s="64"/>
      <c r="BE12" s="82"/>
      <c r="BF12" s="82"/>
      <c r="BG12" s="82"/>
      <c r="BH12" s="82"/>
      <c r="BI12" s="82"/>
      <c r="BJ12" s="82"/>
      <c r="BK12" s="82"/>
      <c r="BL12" s="82"/>
      <c r="BM12" s="82"/>
      <c r="BN12" s="82"/>
      <c r="BO12" s="82"/>
      <c r="BP12" s="82"/>
      <c r="BQ12" s="60">
        <v>6</v>
      </c>
      <c r="BR12" s="88"/>
      <c r="BS12" s="708"/>
      <c r="BT12" s="709"/>
      <c r="BU12" s="709"/>
      <c r="BV12" s="709"/>
      <c r="BW12" s="709"/>
      <c r="BX12" s="709"/>
      <c r="BY12" s="709"/>
      <c r="BZ12" s="709"/>
      <c r="CA12" s="709"/>
      <c r="CB12" s="709"/>
      <c r="CC12" s="709"/>
      <c r="CD12" s="709"/>
      <c r="CE12" s="709"/>
      <c r="CF12" s="709"/>
      <c r="CG12" s="710"/>
      <c r="CH12" s="720"/>
      <c r="CI12" s="715"/>
      <c r="CJ12" s="715"/>
      <c r="CK12" s="715"/>
      <c r="CL12" s="721"/>
      <c r="CM12" s="720"/>
      <c r="CN12" s="715"/>
      <c r="CO12" s="715"/>
      <c r="CP12" s="715"/>
      <c r="CQ12" s="721"/>
      <c r="CR12" s="720"/>
      <c r="CS12" s="715"/>
      <c r="CT12" s="715"/>
      <c r="CU12" s="715"/>
      <c r="CV12" s="721"/>
      <c r="CW12" s="720"/>
      <c r="CX12" s="715"/>
      <c r="CY12" s="715"/>
      <c r="CZ12" s="715"/>
      <c r="DA12" s="721"/>
      <c r="DB12" s="720"/>
      <c r="DC12" s="715"/>
      <c r="DD12" s="715"/>
      <c r="DE12" s="715"/>
      <c r="DF12" s="721"/>
      <c r="DG12" s="720"/>
      <c r="DH12" s="715"/>
      <c r="DI12" s="715"/>
      <c r="DJ12" s="715"/>
      <c r="DK12" s="721"/>
      <c r="DL12" s="720"/>
      <c r="DM12" s="715"/>
      <c r="DN12" s="715"/>
      <c r="DO12" s="715"/>
      <c r="DP12" s="721"/>
      <c r="DQ12" s="720"/>
      <c r="DR12" s="715"/>
      <c r="DS12" s="715"/>
      <c r="DT12" s="715"/>
      <c r="DU12" s="721"/>
      <c r="DV12" s="708"/>
      <c r="DW12" s="709"/>
      <c r="DX12" s="709"/>
      <c r="DY12" s="709"/>
      <c r="DZ12" s="722"/>
      <c r="EA12" s="82"/>
    </row>
    <row r="13" spans="1:131" s="54" customFormat="1" ht="26.25" customHeight="1" x14ac:dyDescent="0.15">
      <c r="A13" s="60">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4"/>
      <c r="BA13" s="64"/>
      <c r="BB13" s="64"/>
      <c r="BC13" s="64"/>
      <c r="BD13" s="64"/>
      <c r="BE13" s="82"/>
      <c r="BF13" s="82"/>
      <c r="BG13" s="82"/>
      <c r="BH13" s="82"/>
      <c r="BI13" s="82"/>
      <c r="BJ13" s="82"/>
      <c r="BK13" s="82"/>
      <c r="BL13" s="82"/>
      <c r="BM13" s="82"/>
      <c r="BN13" s="82"/>
      <c r="BO13" s="82"/>
      <c r="BP13" s="82"/>
      <c r="BQ13" s="60">
        <v>7</v>
      </c>
      <c r="BR13" s="88"/>
      <c r="BS13" s="708"/>
      <c r="BT13" s="709"/>
      <c r="BU13" s="709"/>
      <c r="BV13" s="709"/>
      <c r="BW13" s="709"/>
      <c r="BX13" s="709"/>
      <c r="BY13" s="709"/>
      <c r="BZ13" s="709"/>
      <c r="CA13" s="709"/>
      <c r="CB13" s="709"/>
      <c r="CC13" s="709"/>
      <c r="CD13" s="709"/>
      <c r="CE13" s="709"/>
      <c r="CF13" s="709"/>
      <c r="CG13" s="710"/>
      <c r="CH13" s="720"/>
      <c r="CI13" s="715"/>
      <c r="CJ13" s="715"/>
      <c r="CK13" s="715"/>
      <c r="CL13" s="721"/>
      <c r="CM13" s="720"/>
      <c r="CN13" s="715"/>
      <c r="CO13" s="715"/>
      <c r="CP13" s="715"/>
      <c r="CQ13" s="721"/>
      <c r="CR13" s="720"/>
      <c r="CS13" s="715"/>
      <c r="CT13" s="715"/>
      <c r="CU13" s="715"/>
      <c r="CV13" s="721"/>
      <c r="CW13" s="720"/>
      <c r="CX13" s="715"/>
      <c r="CY13" s="715"/>
      <c r="CZ13" s="715"/>
      <c r="DA13" s="721"/>
      <c r="DB13" s="720"/>
      <c r="DC13" s="715"/>
      <c r="DD13" s="715"/>
      <c r="DE13" s="715"/>
      <c r="DF13" s="721"/>
      <c r="DG13" s="720"/>
      <c r="DH13" s="715"/>
      <c r="DI13" s="715"/>
      <c r="DJ13" s="715"/>
      <c r="DK13" s="721"/>
      <c r="DL13" s="720"/>
      <c r="DM13" s="715"/>
      <c r="DN13" s="715"/>
      <c r="DO13" s="715"/>
      <c r="DP13" s="721"/>
      <c r="DQ13" s="720"/>
      <c r="DR13" s="715"/>
      <c r="DS13" s="715"/>
      <c r="DT13" s="715"/>
      <c r="DU13" s="721"/>
      <c r="DV13" s="708"/>
      <c r="DW13" s="709"/>
      <c r="DX13" s="709"/>
      <c r="DY13" s="709"/>
      <c r="DZ13" s="722"/>
      <c r="EA13" s="82"/>
    </row>
    <row r="14" spans="1:131" s="54" customFormat="1" ht="26.25" customHeight="1" x14ac:dyDescent="0.15">
      <c r="A14" s="60">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4"/>
      <c r="BA14" s="64"/>
      <c r="BB14" s="64"/>
      <c r="BC14" s="64"/>
      <c r="BD14" s="64"/>
      <c r="BE14" s="82"/>
      <c r="BF14" s="82"/>
      <c r="BG14" s="82"/>
      <c r="BH14" s="82"/>
      <c r="BI14" s="82"/>
      <c r="BJ14" s="82"/>
      <c r="BK14" s="82"/>
      <c r="BL14" s="82"/>
      <c r="BM14" s="82"/>
      <c r="BN14" s="82"/>
      <c r="BO14" s="82"/>
      <c r="BP14" s="82"/>
      <c r="BQ14" s="60">
        <v>8</v>
      </c>
      <c r="BR14" s="88"/>
      <c r="BS14" s="708"/>
      <c r="BT14" s="709"/>
      <c r="BU14" s="709"/>
      <c r="BV14" s="709"/>
      <c r="BW14" s="709"/>
      <c r="BX14" s="709"/>
      <c r="BY14" s="709"/>
      <c r="BZ14" s="709"/>
      <c r="CA14" s="709"/>
      <c r="CB14" s="709"/>
      <c r="CC14" s="709"/>
      <c r="CD14" s="709"/>
      <c r="CE14" s="709"/>
      <c r="CF14" s="709"/>
      <c r="CG14" s="710"/>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8"/>
      <c r="DW14" s="709"/>
      <c r="DX14" s="709"/>
      <c r="DY14" s="709"/>
      <c r="DZ14" s="722"/>
      <c r="EA14" s="82"/>
    </row>
    <row r="15" spans="1:131" s="54" customFormat="1" ht="26.25" customHeight="1" x14ac:dyDescent="0.15">
      <c r="A15" s="60">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4"/>
      <c r="BA15" s="64"/>
      <c r="BB15" s="64"/>
      <c r="BC15" s="64"/>
      <c r="BD15" s="64"/>
      <c r="BE15" s="82"/>
      <c r="BF15" s="82"/>
      <c r="BG15" s="82"/>
      <c r="BH15" s="82"/>
      <c r="BI15" s="82"/>
      <c r="BJ15" s="82"/>
      <c r="BK15" s="82"/>
      <c r="BL15" s="82"/>
      <c r="BM15" s="82"/>
      <c r="BN15" s="82"/>
      <c r="BO15" s="82"/>
      <c r="BP15" s="82"/>
      <c r="BQ15" s="60">
        <v>9</v>
      </c>
      <c r="BR15" s="88"/>
      <c r="BS15" s="708"/>
      <c r="BT15" s="709"/>
      <c r="BU15" s="709"/>
      <c r="BV15" s="709"/>
      <c r="BW15" s="709"/>
      <c r="BX15" s="709"/>
      <c r="BY15" s="709"/>
      <c r="BZ15" s="709"/>
      <c r="CA15" s="709"/>
      <c r="CB15" s="709"/>
      <c r="CC15" s="709"/>
      <c r="CD15" s="709"/>
      <c r="CE15" s="709"/>
      <c r="CF15" s="709"/>
      <c r="CG15" s="710"/>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8"/>
      <c r="DW15" s="709"/>
      <c r="DX15" s="709"/>
      <c r="DY15" s="709"/>
      <c r="DZ15" s="722"/>
      <c r="EA15" s="82"/>
    </row>
    <row r="16" spans="1:131" s="54" customFormat="1" ht="26.25" customHeight="1" x14ac:dyDescent="0.15">
      <c r="A16" s="60">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4"/>
      <c r="BA16" s="64"/>
      <c r="BB16" s="64"/>
      <c r="BC16" s="64"/>
      <c r="BD16" s="64"/>
      <c r="BE16" s="82"/>
      <c r="BF16" s="82"/>
      <c r="BG16" s="82"/>
      <c r="BH16" s="82"/>
      <c r="BI16" s="82"/>
      <c r="BJ16" s="82"/>
      <c r="BK16" s="82"/>
      <c r="BL16" s="82"/>
      <c r="BM16" s="82"/>
      <c r="BN16" s="82"/>
      <c r="BO16" s="82"/>
      <c r="BP16" s="82"/>
      <c r="BQ16" s="60">
        <v>10</v>
      </c>
      <c r="BR16" s="88"/>
      <c r="BS16" s="708"/>
      <c r="BT16" s="709"/>
      <c r="BU16" s="709"/>
      <c r="BV16" s="709"/>
      <c r="BW16" s="709"/>
      <c r="BX16" s="709"/>
      <c r="BY16" s="709"/>
      <c r="BZ16" s="709"/>
      <c r="CA16" s="709"/>
      <c r="CB16" s="709"/>
      <c r="CC16" s="709"/>
      <c r="CD16" s="709"/>
      <c r="CE16" s="709"/>
      <c r="CF16" s="709"/>
      <c r="CG16" s="710"/>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8"/>
      <c r="DW16" s="709"/>
      <c r="DX16" s="709"/>
      <c r="DY16" s="709"/>
      <c r="DZ16" s="722"/>
      <c r="EA16" s="82"/>
    </row>
    <row r="17" spans="1:131" s="54" customFormat="1" ht="26.25" customHeight="1" x14ac:dyDescent="0.15">
      <c r="A17" s="60">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4"/>
      <c r="BA17" s="64"/>
      <c r="BB17" s="64"/>
      <c r="BC17" s="64"/>
      <c r="BD17" s="64"/>
      <c r="BE17" s="82"/>
      <c r="BF17" s="82"/>
      <c r="BG17" s="82"/>
      <c r="BH17" s="82"/>
      <c r="BI17" s="82"/>
      <c r="BJ17" s="82"/>
      <c r="BK17" s="82"/>
      <c r="BL17" s="82"/>
      <c r="BM17" s="82"/>
      <c r="BN17" s="82"/>
      <c r="BO17" s="82"/>
      <c r="BP17" s="82"/>
      <c r="BQ17" s="60">
        <v>11</v>
      </c>
      <c r="BR17" s="88"/>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82"/>
    </row>
    <row r="18" spans="1:131" s="54" customFormat="1" ht="26.25" customHeight="1" x14ac:dyDescent="0.15">
      <c r="A18" s="60">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4"/>
      <c r="BA18" s="64"/>
      <c r="BB18" s="64"/>
      <c r="BC18" s="64"/>
      <c r="BD18" s="64"/>
      <c r="BE18" s="82"/>
      <c r="BF18" s="82"/>
      <c r="BG18" s="82"/>
      <c r="BH18" s="82"/>
      <c r="BI18" s="82"/>
      <c r="BJ18" s="82"/>
      <c r="BK18" s="82"/>
      <c r="BL18" s="82"/>
      <c r="BM18" s="82"/>
      <c r="BN18" s="82"/>
      <c r="BO18" s="82"/>
      <c r="BP18" s="82"/>
      <c r="BQ18" s="60">
        <v>12</v>
      </c>
      <c r="BR18" s="88"/>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82"/>
    </row>
    <row r="19" spans="1:131" s="54" customFormat="1" ht="26.25" customHeight="1" x14ac:dyDescent="0.15">
      <c r="A19" s="60">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4"/>
      <c r="BA19" s="64"/>
      <c r="BB19" s="64"/>
      <c r="BC19" s="64"/>
      <c r="BD19" s="64"/>
      <c r="BE19" s="82"/>
      <c r="BF19" s="82"/>
      <c r="BG19" s="82"/>
      <c r="BH19" s="82"/>
      <c r="BI19" s="82"/>
      <c r="BJ19" s="82"/>
      <c r="BK19" s="82"/>
      <c r="BL19" s="82"/>
      <c r="BM19" s="82"/>
      <c r="BN19" s="82"/>
      <c r="BO19" s="82"/>
      <c r="BP19" s="82"/>
      <c r="BQ19" s="60">
        <v>13</v>
      </c>
      <c r="BR19" s="88"/>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82"/>
    </row>
    <row r="20" spans="1:131" s="54" customFormat="1" ht="26.25" customHeight="1" x14ac:dyDescent="0.15">
      <c r="A20" s="60">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4"/>
      <c r="BA20" s="64"/>
      <c r="BB20" s="64"/>
      <c r="BC20" s="64"/>
      <c r="BD20" s="64"/>
      <c r="BE20" s="82"/>
      <c r="BF20" s="82"/>
      <c r="BG20" s="82"/>
      <c r="BH20" s="82"/>
      <c r="BI20" s="82"/>
      <c r="BJ20" s="82"/>
      <c r="BK20" s="82"/>
      <c r="BL20" s="82"/>
      <c r="BM20" s="82"/>
      <c r="BN20" s="82"/>
      <c r="BO20" s="82"/>
      <c r="BP20" s="82"/>
      <c r="BQ20" s="60">
        <v>14</v>
      </c>
      <c r="BR20" s="88"/>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82"/>
    </row>
    <row r="21" spans="1:131" s="54" customFormat="1" ht="26.25" customHeight="1" x14ac:dyDescent="0.15">
      <c r="A21" s="60">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4"/>
      <c r="BA21" s="64"/>
      <c r="BB21" s="64"/>
      <c r="BC21" s="64"/>
      <c r="BD21" s="64"/>
      <c r="BE21" s="82"/>
      <c r="BF21" s="82"/>
      <c r="BG21" s="82"/>
      <c r="BH21" s="82"/>
      <c r="BI21" s="82"/>
      <c r="BJ21" s="82"/>
      <c r="BK21" s="82"/>
      <c r="BL21" s="82"/>
      <c r="BM21" s="82"/>
      <c r="BN21" s="82"/>
      <c r="BO21" s="82"/>
      <c r="BP21" s="82"/>
      <c r="BQ21" s="60">
        <v>15</v>
      </c>
      <c r="BR21" s="88"/>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82"/>
    </row>
    <row r="22" spans="1:131" s="54" customFormat="1" ht="26.25" customHeight="1" x14ac:dyDescent="0.15">
      <c r="A22" s="60">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454</v>
      </c>
      <c r="BA22" s="729"/>
      <c r="BB22" s="729"/>
      <c r="BC22" s="729"/>
      <c r="BD22" s="730"/>
      <c r="BE22" s="82"/>
      <c r="BF22" s="82"/>
      <c r="BG22" s="82"/>
      <c r="BH22" s="82"/>
      <c r="BI22" s="82"/>
      <c r="BJ22" s="82"/>
      <c r="BK22" s="82"/>
      <c r="BL22" s="82"/>
      <c r="BM22" s="82"/>
      <c r="BN22" s="82"/>
      <c r="BO22" s="82"/>
      <c r="BP22" s="82"/>
      <c r="BQ22" s="60">
        <v>16</v>
      </c>
      <c r="BR22" s="88"/>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82"/>
    </row>
    <row r="23" spans="1:131" s="54" customFormat="1" ht="26.25" customHeight="1" x14ac:dyDescent="0.15">
      <c r="A23" s="61" t="s">
        <v>257</v>
      </c>
      <c r="B23" s="731" t="s">
        <v>302</v>
      </c>
      <c r="C23" s="732"/>
      <c r="D23" s="732"/>
      <c r="E23" s="732"/>
      <c r="F23" s="732"/>
      <c r="G23" s="732"/>
      <c r="H23" s="732"/>
      <c r="I23" s="732"/>
      <c r="J23" s="732"/>
      <c r="K23" s="732"/>
      <c r="L23" s="732"/>
      <c r="M23" s="732"/>
      <c r="N23" s="732"/>
      <c r="O23" s="732"/>
      <c r="P23" s="733"/>
      <c r="Q23" s="734">
        <v>34635</v>
      </c>
      <c r="R23" s="735"/>
      <c r="S23" s="735"/>
      <c r="T23" s="735"/>
      <c r="U23" s="735"/>
      <c r="V23" s="735">
        <v>33348</v>
      </c>
      <c r="W23" s="735"/>
      <c r="X23" s="735"/>
      <c r="Y23" s="735"/>
      <c r="Z23" s="735"/>
      <c r="AA23" s="735">
        <v>1288</v>
      </c>
      <c r="AB23" s="735"/>
      <c r="AC23" s="735"/>
      <c r="AD23" s="735"/>
      <c r="AE23" s="736"/>
      <c r="AF23" s="737">
        <v>1144</v>
      </c>
      <c r="AG23" s="735"/>
      <c r="AH23" s="735"/>
      <c r="AI23" s="735"/>
      <c r="AJ23" s="738"/>
      <c r="AK23" s="739"/>
      <c r="AL23" s="740"/>
      <c r="AM23" s="740"/>
      <c r="AN23" s="740"/>
      <c r="AO23" s="740"/>
      <c r="AP23" s="735">
        <v>23867</v>
      </c>
      <c r="AQ23" s="735"/>
      <c r="AR23" s="735"/>
      <c r="AS23" s="735"/>
      <c r="AT23" s="735"/>
      <c r="AU23" s="741"/>
      <c r="AV23" s="741"/>
      <c r="AW23" s="741"/>
      <c r="AX23" s="741"/>
      <c r="AY23" s="742"/>
      <c r="AZ23" s="743" t="s">
        <v>202</v>
      </c>
      <c r="BA23" s="744"/>
      <c r="BB23" s="744"/>
      <c r="BC23" s="744"/>
      <c r="BD23" s="745"/>
      <c r="BE23" s="82"/>
      <c r="BF23" s="82"/>
      <c r="BG23" s="82"/>
      <c r="BH23" s="82"/>
      <c r="BI23" s="82"/>
      <c r="BJ23" s="82"/>
      <c r="BK23" s="82"/>
      <c r="BL23" s="82"/>
      <c r="BM23" s="82"/>
      <c r="BN23" s="82"/>
      <c r="BO23" s="82"/>
      <c r="BP23" s="82"/>
      <c r="BQ23" s="60">
        <v>17</v>
      </c>
      <c r="BR23" s="88"/>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82"/>
    </row>
    <row r="24" spans="1:131" s="54" customFormat="1" ht="26.25" customHeight="1" x14ac:dyDescent="0.15">
      <c r="A24" s="746" t="s">
        <v>388</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4"/>
      <c r="BA24" s="64"/>
      <c r="BB24" s="64"/>
      <c r="BC24" s="64"/>
      <c r="BD24" s="64"/>
      <c r="BE24" s="82"/>
      <c r="BF24" s="82"/>
      <c r="BG24" s="82"/>
      <c r="BH24" s="82"/>
      <c r="BI24" s="82"/>
      <c r="BJ24" s="82"/>
      <c r="BK24" s="82"/>
      <c r="BL24" s="82"/>
      <c r="BM24" s="82"/>
      <c r="BN24" s="82"/>
      <c r="BO24" s="82"/>
      <c r="BP24" s="82"/>
      <c r="BQ24" s="60">
        <v>18</v>
      </c>
      <c r="BR24" s="88"/>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82"/>
    </row>
    <row r="25" spans="1:131" s="52" customFormat="1" ht="26.25" customHeight="1" x14ac:dyDescent="0.15">
      <c r="A25" s="691" t="s">
        <v>415</v>
      </c>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4"/>
      <c r="BK25" s="64"/>
      <c r="BL25" s="64"/>
      <c r="BM25" s="64"/>
      <c r="BN25" s="64"/>
      <c r="BO25" s="63"/>
      <c r="BP25" s="63"/>
      <c r="BQ25" s="60">
        <v>19</v>
      </c>
      <c r="BR25" s="88"/>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5"/>
    </row>
    <row r="26" spans="1:131" s="52" customFormat="1" ht="26.25" customHeight="1" x14ac:dyDescent="0.15">
      <c r="A26" s="956" t="s">
        <v>436</v>
      </c>
      <c r="B26" s="957"/>
      <c r="C26" s="957"/>
      <c r="D26" s="957"/>
      <c r="E26" s="957"/>
      <c r="F26" s="957"/>
      <c r="G26" s="957"/>
      <c r="H26" s="957"/>
      <c r="I26" s="957"/>
      <c r="J26" s="957"/>
      <c r="K26" s="957"/>
      <c r="L26" s="957"/>
      <c r="M26" s="957"/>
      <c r="N26" s="957"/>
      <c r="O26" s="957"/>
      <c r="P26" s="958"/>
      <c r="Q26" s="962" t="s">
        <v>456</v>
      </c>
      <c r="R26" s="963"/>
      <c r="S26" s="963"/>
      <c r="T26" s="963"/>
      <c r="U26" s="964"/>
      <c r="V26" s="962" t="s">
        <v>457</v>
      </c>
      <c r="W26" s="963"/>
      <c r="X26" s="963"/>
      <c r="Y26" s="963"/>
      <c r="Z26" s="964"/>
      <c r="AA26" s="962" t="s">
        <v>458</v>
      </c>
      <c r="AB26" s="963"/>
      <c r="AC26" s="963"/>
      <c r="AD26" s="963"/>
      <c r="AE26" s="963"/>
      <c r="AF26" s="978" t="s">
        <v>254</v>
      </c>
      <c r="AG26" s="979"/>
      <c r="AH26" s="979"/>
      <c r="AI26" s="979"/>
      <c r="AJ26" s="980"/>
      <c r="AK26" s="963" t="s">
        <v>390</v>
      </c>
      <c r="AL26" s="963"/>
      <c r="AM26" s="963"/>
      <c r="AN26" s="963"/>
      <c r="AO26" s="964"/>
      <c r="AP26" s="962" t="s">
        <v>359</v>
      </c>
      <c r="AQ26" s="963"/>
      <c r="AR26" s="963"/>
      <c r="AS26" s="963"/>
      <c r="AT26" s="964"/>
      <c r="AU26" s="962" t="s">
        <v>459</v>
      </c>
      <c r="AV26" s="963"/>
      <c r="AW26" s="963"/>
      <c r="AX26" s="963"/>
      <c r="AY26" s="964"/>
      <c r="AZ26" s="962" t="s">
        <v>461</v>
      </c>
      <c r="BA26" s="963"/>
      <c r="BB26" s="963"/>
      <c r="BC26" s="963"/>
      <c r="BD26" s="964"/>
      <c r="BE26" s="962" t="s">
        <v>442</v>
      </c>
      <c r="BF26" s="963"/>
      <c r="BG26" s="963"/>
      <c r="BH26" s="963"/>
      <c r="BI26" s="969"/>
      <c r="BJ26" s="64"/>
      <c r="BK26" s="64"/>
      <c r="BL26" s="64"/>
      <c r="BM26" s="64"/>
      <c r="BN26" s="64"/>
      <c r="BO26" s="63"/>
      <c r="BP26" s="63"/>
      <c r="BQ26" s="60">
        <v>20</v>
      </c>
      <c r="BR26" s="88"/>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5"/>
    </row>
    <row r="27" spans="1:131" s="52" customFormat="1" ht="26.25" customHeight="1" x14ac:dyDescent="0.15">
      <c r="A27" s="959"/>
      <c r="B27" s="960"/>
      <c r="C27" s="960"/>
      <c r="D27" s="960"/>
      <c r="E27" s="960"/>
      <c r="F27" s="960"/>
      <c r="G27" s="960"/>
      <c r="H27" s="960"/>
      <c r="I27" s="960"/>
      <c r="J27" s="960"/>
      <c r="K27" s="960"/>
      <c r="L27" s="960"/>
      <c r="M27" s="960"/>
      <c r="N27" s="960"/>
      <c r="O27" s="960"/>
      <c r="P27" s="961"/>
      <c r="Q27" s="965"/>
      <c r="R27" s="966"/>
      <c r="S27" s="966"/>
      <c r="T27" s="966"/>
      <c r="U27" s="967"/>
      <c r="V27" s="965"/>
      <c r="W27" s="966"/>
      <c r="X27" s="966"/>
      <c r="Y27" s="966"/>
      <c r="Z27" s="967"/>
      <c r="AA27" s="965"/>
      <c r="AB27" s="966"/>
      <c r="AC27" s="966"/>
      <c r="AD27" s="966"/>
      <c r="AE27" s="966"/>
      <c r="AF27" s="981"/>
      <c r="AG27" s="982"/>
      <c r="AH27" s="982"/>
      <c r="AI27" s="982"/>
      <c r="AJ27" s="983"/>
      <c r="AK27" s="966"/>
      <c r="AL27" s="966"/>
      <c r="AM27" s="966"/>
      <c r="AN27" s="966"/>
      <c r="AO27" s="967"/>
      <c r="AP27" s="965"/>
      <c r="AQ27" s="966"/>
      <c r="AR27" s="966"/>
      <c r="AS27" s="966"/>
      <c r="AT27" s="967"/>
      <c r="AU27" s="965"/>
      <c r="AV27" s="966"/>
      <c r="AW27" s="966"/>
      <c r="AX27" s="966"/>
      <c r="AY27" s="967"/>
      <c r="AZ27" s="965"/>
      <c r="BA27" s="966"/>
      <c r="BB27" s="966"/>
      <c r="BC27" s="966"/>
      <c r="BD27" s="967"/>
      <c r="BE27" s="965"/>
      <c r="BF27" s="966"/>
      <c r="BG27" s="966"/>
      <c r="BH27" s="966"/>
      <c r="BI27" s="971"/>
      <c r="BJ27" s="64"/>
      <c r="BK27" s="64"/>
      <c r="BL27" s="64"/>
      <c r="BM27" s="64"/>
      <c r="BN27" s="64"/>
      <c r="BO27" s="63"/>
      <c r="BP27" s="63"/>
      <c r="BQ27" s="60">
        <v>21</v>
      </c>
      <c r="BR27" s="88"/>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5"/>
    </row>
    <row r="28" spans="1:131" s="52" customFormat="1" ht="26.25" customHeight="1" x14ac:dyDescent="0.15">
      <c r="A28" s="62">
        <v>1</v>
      </c>
      <c r="B28" s="692" t="s">
        <v>245</v>
      </c>
      <c r="C28" s="693"/>
      <c r="D28" s="693"/>
      <c r="E28" s="693"/>
      <c r="F28" s="693"/>
      <c r="G28" s="693"/>
      <c r="H28" s="693"/>
      <c r="I28" s="693"/>
      <c r="J28" s="693"/>
      <c r="K28" s="693"/>
      <c r="L28" s="693"/>
      <c r="M28" s="693"/>
      <c r="N28" s="693"/>
      <c r="O28" s="693"/>
      <c r="P28" s="694"/>
      <c r="Q28" s="747">
        <v>6128</v>
      </c>
      <c r="R28" s="748"/>
      <c r="S28" s="748"/>
      <c r="T28" s="748"/>
      <c r="U28" s="748"/>
      <c r="V28" s="748">
        <v>5987</v>
      </c>
      <c r="W28" s="748"/>
      <c r="X28" s="748"/>
      <c r="Y28" s="748"/>
      <c r="Z28" s="748"/>
      <c r="AA28" s="748">
        <v>141</v>
      </c>
      <c r="AB28" s="748"/>
      <c r="AC28" s="748"/>
      <c r="AD28" s="748"/>
      <c r="AE28" s="749"/>
      <c r="AF28" s="750">
        <v>141</v>
      </c>
      <c r="AG28" s="748"/>
      <c r="AH28" s="748"/>
      <c r="AI28" s="748"/>
      <c r="AJ28" s="751"/>
      <c r="AK28" s="752">
        <v>682</v>
      </c>
      <c r="AL28" s="748"/>
      <c r="AM28" s="748"/>
      <c r="AN28" s="748"/>
      <c r="AO28" s="748"/>
      <c r="AP28" s="748" t="s">
        <v>202</v>
      </c>
      <c r="AQ28" s="748"/>
      <c r="AR28" s="748"/>
      <c r="AS28" s="748"/>
      <c r="AT28" s="748"/>
      <c r="AU28" s="748" t="s">
        <v>202</v>
      </c>
      <c r="AV28" s="748"/>
      <c r="AW28" s="748"/>
      <c r="AX28" s="748"/>
      <c r="AY28" s="748"/>
      <c r="AZ28" s="753" t="s">
        <v>202</v>
      </c>
      <c r="BA28" s="753"/>
      <c r="BB28" s="753"/>
      <c r="BC28" s="753"/>
      <c r="BD28" s="753"/>
      <c r="BE28" s="754"/>
      <c r="BF28" s="754"/>
      <c r="BG28" s="754"/>
      <c r="BH28" s="754"/>
      <c r="BI28" s="755"/>
      <c r="BJ28" s="64"/>
      <c r="BK28" s="64"/>
      <c r="BL28" s="64"/>
      <c r="BM28" s="64"/>
      <c r="BN28" s="64"/>
      <c r="BO28" s="63"/>
      <c r="BP28" s="63"/>
      <c r="BQ28" s="60">
        <v>22</v>
      </c>
      <c r="BR28" s="88"/>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5"/>
    </row>
    <row r="29" spans="1:131" s="52" customFormat="1" ht="26.25" customHeight="1" x14ac:dyDescent="0.15">
      <c r="A29" s="62">
        <v>2</v>
      </c>
      <c r="B29" s="708" t="s">
        <v>27</v>
      </c>
      <c r="C29" s="709"/>
      <c r="D29" s="709"/>
      <c r="E29" s="709"/>
      <c r="F29" s="709"/>
      <c r="G29" s="709"/>
      <c r="H29" s="709"/>
      <c r="I29" s="709"/>
      <c r="J29" s="709"/>
      <c r="K29" s="709"/>
      <c r="L29" s="709"/>
      <c r="M29" s="709"/>
      <c r="N29" s="709"/>
      <c r="O29" s="709"/>
      <c r="P29" s="710"/>
      <c r="Q29" s="711">
        <v>5814</v>
      </c>
      <c r="R29" s="712"/>
      <c r="S29" s="712"/>
      <c r="T29" s="712"/>
      <c r="U29" s="712"/>
      <c r="V29" s="712">
        <v>5737</v>
      </c>
      <c r="W29" s="712"/>
      <c r="X29" s="712"/>
      <c r="Y29" s="712"/>
      <c r="Z29" s="712"/>
      <c r="AA29" s="712">
        <v>77</v>
      </c>
      <c r="AB29" s="712"/>
      <c r="AC29" s="712"/>
      <c r="AD29" s="712"/>
      <c r="AE29" s="713"/>
      <c r="AF29" s="714">
        <v>77</v>
      </c>
      <c r="AG29" s="715"/>
      <c r="AH29" s="715"/>
      <c r="AI29" s="715"/>
      <c r="AJ29" s="716"/>
      <c r="AK29" s="717">
        <v>861</v>
      </c>
      <c r="AL29" s="712"/>
      <c r="AM29" s="712"/>
      <c r="AN29" s="712"/>
      <c r="AO29" s="712"/>
      <c r="AP29" s="713" t="s">
        <v>202</v>
      </c>
      <c r="AQ29" s="715"/>
      <c r="AR29" s="715"/>
      <c r="AS29" s="715"/>
      <c r="AT29" s="717"/>
      <c r="AU29" s="712" t="s">
        <v>202</v>
      </c>
      <c r="AV29" s="712"/>
      <c r="AW29" s="712"/>
      <c r="AX29" s="712"/>
      <c r="AY29" s="712"/>
      <c r="AZ29" s="756" t="s">
        <v>202</v>
      </c>
      <c r="BA29" s="756"/>
      <c r="BB29" s="756"/>
      <c r="BC29" s="756"/>
      <c r="BD29" s="756"/>
      <c r="BE29" s="718"/>
      <c r="BF29" s="718"/>
      <c r="BG29" s="718"/>
      <c r="BH29" s="718"/>
      <c r="BI29" s="719"/>
      <c r="BJ29" s="64"/>
      <c r="BK29" s="64"/>
      <c r="BL29" s="64"/>
      <c r="BM29" s="64"/>
      <c r="BN29" s="64"/>
      <c r="BO29" s="63"/>
      <c r="BP29" s="63"/>
      <c r="BQ29" s="60">
        <v>23</v>
      </c>
      <c r="BR29" s="88"/>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5"/>
    </row>
    <row r="30" spans="1:131" s="52" customFormat="1" ht="26.25" customHeight="1" x14ac:dyDescent="0.15">
      <c r="A30" s="62">
        <v>3</v>
      </c>
      <c r="B30" s="708" t="s">
        <v>228</v>
      </c>
      <c r="C30" s="709"/>
      <c r="D30" s="709"/>
      <c r="E30" s="709"/>
      <c r="F30" s="709"/>
      <c r="G30" s="709"/>
      <c r="H30" s="709"/>
      <c r="I30" s="709"/>
      <c r="J30" s="709"/>
      <c r="K30" s="709"/>
      <c r="L30" s="709"/>
      <c r="M30" s="709"/>
      <c r="N30" s="709"/>
      <c r="O30" s="709"/>
      <c r="P30" s="710"/>
      <c r="Q30" s="711">
        <v>848</v>
      </c>
      <c r="R30" s="712"/>
      <c r="S30" s="712"/>
      <c r="T30" s="712"/>
      <c r="U30" s="712"/>
      <c r="V30" s="712">
        <v>846</v>
      </c>
      <c r="W30" s="712"/>
      <c r="X30" s="712"/>
      <c r="Y30" s="712"/>
      <c r="Z30" s="712"/>
      <c r="AA30" s="712">
        <v>2</v>
      </c>
      <c r="AB30" s="712"/>
      <c r="AC30" s="712"/>
      <c r="AD30" s="712"/>
      <c r="AE30" s="713"/>
      <c r="AF30" s="714">
        <v>2</v>
      </c>
      <c r="AG30" s="715"/>
      <c r="AH30" s="715"/>
      <c r="AI30" s="715"/>
      <c r="AJ30" s="716"/>
      <c r="AK30" s="717">
        <v>216</v>
      </c>
      <c r="AL30" s="712"/>
      <c r="AM30" s="712"/>
      <c r="AN30" s="712"/>
      <c r="AO30" s="712"/>
      <c r="AP30" s="712" t="s">
        <v>202</v>
      </c>
      <c r="AQ30" s="712"/>
      <c r="AR30" s="712"/>
      <c r="AS30" s="712"/>
      <c r="AT30" s="712"/>
      <c r="AU30" s="712" t="s">
        <v>202</v>
      </c>
      <c r="AV30" s="712"/>
      <c r="AW30" s="712"/>
      <c r="AX30" s="712"/>
      <c r="AY30" s="712"/>
      <c r="AZ30" s="756" t="s">
        <v>202</v>
      </c>
      <c r="BA30" s="756"/>
      <c r="BB30" s="756"/>
      <c r="BC30" s="756"/>
      <c r="BD30" s="756"/>
      <c r="BE30" s="718"/>
      <c r="BF30" s="718"/>
      <c r="BG30" s="718"/>
      <c r="BH30" s="718"/>
      <c r="BI30" s="719"/>
      <c r="BJ30" s="64"/>
      <c r="BK30" s="64"/>
      <c r="BL30" s="64"/>
      <c r="BM30" s="64"/>
      <c r="BN30" s="64"/>
      <c r="BO30" s="63"/>
      <c r="BP30" s="63"/>
      <c r="BQ30" s="60">
        <v>24</v>
      </c>
      <c r="BR30" s="88"/>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5"/>
    </row>
    <row r="31" spans="1:131" s="52" customFormat="1" ht="26.25" customHeight="1" x14ac:dyDescent="0.15">
      <c r="A31" s="62">
        <v>4</v>
      </c>
      <c r="B31" s="708" t="s">
        <v>462</v>
      </c>
      <c r="C31" s="709"/>
      <c r="D31" s="709"/>
      <c r="E31" s="709"/>
      <c r="F31" s="709"/>
      <c r="G31" s="709"/>
      <c r="H31" s="709"/>
      <c r="I31" s="709"/>
      <c r="J31" s="709"/>
      <c r="K31" s="709"/>
      <c r="L31" s="709"/>
      <c r="M31" s="709"/>
      <c r="N31" s="709"/>
      <c r="O31" s="709"/>
      <c r="P31" s="710"/>
      <c r="Q31" s="711">
        <v>1814</v>
      </c>
      <c r="R31" s="712"/>
      <c r="S31" s="712"/>
      <c r="T31" s="712"/>
      <c r="U31" s="712"/>
      <c r="V31" s="712">
        <v>1521</v>
      </c>
      <c r="W31" s="712"/>
      <c r="X31" s="712"/>
      <c r="Y31" s="712"/>
      <c r="Z31" s="712"/>
      <c r="AA31" s="712">
        <v>293</v>
      </c>
      <c r="AB31" s="712"/>
      <c r="AC31" s="712"/>
      <c r="AD31" s="712"/>
      <c r="AE31" s="713"/>
      <c r="AF31" s="714">
        <v>1594</v>
      </c>
      <c r="AG31" s="715"/>
      <c r="AH31" s="715"/>
      <c r="AI31" s="715"/>
      <c r="AJ31" s="716"/>
      <c r="AK31" s="717">
        <v>17</v>
      </c>
      <c r="AL31" s="712"/>
      <c r="AM31" s="712"/>
      <c r="AN31" s="712"/>
      <c r="AO31" s="712"/>
      <c r="AP31" s="712">
        <v>1868</v>
      </c>
      <c r="AQ31" s="712"/>
      <c r="AR31" s="712"/>
      <c r="AS31" s="712"/>
      <c r="AT31" s="712"/>
      <c r="AU31" s="712">
        <v>82</v>
      </c>
      <c r="AV31" s="712"/>
      <c r="AW31" s="712"/>
      <c r="AX31" s="712"/>
      <c r="AY31" s="712"/>
      <c r="AZ31" s="756" t="s">
        <v>202</v>
      </c>
      <c r="BA31" s="756"/>
      <c r="BB31" s="756"/>
      <c r="BC31" s="756"/>
      <c r="BD31" s="756"/>
      <c r="BE31" s="718" t="s">
        <v>463</v>
      </c>
      <c r="BF31" s="718"/>
      <c r="BG31" s="718"/>
      <c r="BH31" s="718"/>
      <c r="BI31" s="719"/>
      <c r="BJ31" s="64"/>
      <c r="BK31" s="64"/>
      <c r="BL31" s="64"/>
      <c r="BM31" s="64"/>
      <c r="BN31" s="64"/>
      <c r="BO31" s="63"/>
      <c r="BP31" s="63"/>
      <c r="BQ31" s="60">
        <v>25</v>
      </c>
      <c r="BR31" s="88"/>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5"/>
    </row>
    <row r="32" spans="1:131" s="52" customFormat="1" ht="26.25" customHeight="1" x14ac:dyDescent="0.15">
      <c r="A32" s="62">
        <v>5</v>
      </c>
      <c r="B32" s="708" t="s">
        <v>352</v>
      </c>
      <c r="C32" s="709"/>
      <c r="D32" s="709"/>
      <c r="E32" s="709"/>
      <c r="F32" s="709"/>
      <c r="G32" s="709"/>
      <c r="H32" s="709"/>
      <c r="I32" s="709"/>
      <c r="J32" s="709"/>
      <c r="K32" s="709"/>
      <c r="L32" s="709"/>
      <c r="M32" s="709"/>
      <c r="N32" s="709"/>
      <c r="O32" s="709"/>
      <c r="P32" s="710"/>
      <c r="Q32" s="711">
        <v>2738</v>
      </c>
      <c r="R32" s="712"/>
      <c r="S32" s="712"/>
      <c r="T32" s="712"/>
      <c r="U32" s="712"/>
      <c r="V32" s="712">
        <v>2282</v>
      </c>
      <c r="W32" s="712"/>
      <c r="X32" s="712"/>
      <c r="Y32" s="712"/>
      <c r="Z32" s="712"/>
      <c r="AA32" s="712">
        <v>455</v>
      </c>
      <c r="AB32" s="712"/>
      <c r="AC32" s="712"/>
      <c r="AD32" s="712"/>
      <c r="AE32" s="713"/>
      <c r="AF32" s="714">
        <v>1392</v>
      </c>
      <c r="AG32" s="715"/>
      <c r="AH32" s="715"/>
      <c r="AI32" s="715"/>
      <c r="AJ32" s="716"/>
      <c r="AK32" s="717">
        <v>1474</v>
      </c>
      <c r="AL32" s="712"/>
      <c r="AM32" s="712"/>
      <c r="AN32" s="712"/>
      <c r="AO32" s="712"/>
      <c r="AP32" s="712">
        <v>12482</v>
      </c>
      <c r="AQ32" s="712"/>
      <c r="AR32" s="712"/>
      <c r="AS32" s="712"/>
      <c r="AT32" s="712"/>
      <c r="AU32" s="712">
        <v>7951</v>
      </c>
      <c r="AV32" s="712"/>
      <c r="AW32" s="712"/>
      <c r="AX32" s="712"/>
      <c r="AY32" s="712"/>
      <c r="AZ32" s="756" t="s">
        <v>202</v>
      </c>
      <c r="BA32" s="756"/>
      <c r="BB32" s="756"/>
      <c r="BC32" s="756"/>
      <c r="BD32" s="756"/>
      <c r="BE32" s="718" t="s">
        <v>463</v>
      </c>
      <c r="BF32" s="718"/>
      <c r="BG32" s="718"/>
      <c r="BH32" s="718"/>
      <c r="BI32" s="719"/>
      <c r="BJ32" s="64"/>
      <c r="BK32" s="64"/>
      <c r="BL32" s="64"/>
      <c r="BM32" s="64"/>
      <c r="BN32" s="64"/>
      <c r="BO32" s="63"/>
      <c r="BP32" s="63"/>
      <c r="BQ32" s="60">
        <v>26</v>
      </c>
      <c r="BR32" s="88"/>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5"/>
    </row>
    <row r="33" spans="1:131" s="52" customFormat="1" ht="26.25" customHeight="1" x14ac:dyDescent="0.15">
      <c r="A33" s="62">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14"/>
      <c r="AG33" s="715"/>
      <c r="AH33" s="715"/>
      <c r="AI33" s="715"/>
      <c r="AJ33" s="716"/>
      <c r="AK33" s="717"/>
      <c r="AL33" s="712"/>
      <c r="AM33" s="712"/>
      <c r="AN33" s="712"/>
      <c r="AO33" s="712"/>
      <c r="AP33" s="712"/>
      <c r="AQ33" s="712"/>
      <c r="AR33" s="712"/>
      <c r="AS33" s="712"/>
      <c r="AT33" s="712"/>
      <c r="AU33" s="712"/>
      <c r="AV33" s="712"/>
      <c r="AW33" s="712"/>
      <c r="AX33" s="712"/>
      <c r="AY33" s="712"/>
      <c r="AZ33" s="756"/>
      <c r="BA33" s="756"/>
      <c r="BB33" s="756"/>
      <c r="BC33" s="756"/>
      <c r="BD33" s="756"/>
      <c r="BE33" s="718"/>
      <c r="BF33" s="718"/>
      <c r="BG33" s="718"/>
      <c r="BH33" s="718"/>
      <c r="BI33" s="719"/>
      <c r="BJ33" s="64"/>
      <c r="BK33" s="64"/>
      <c r="BL33" s="64"/>
      <c r="BM33" s="64"/>
      <c r="BN33" s="64"/>
      <c r="BO33" s="63"/>
      <c r="BP33" s="63"/>
      <c r="BQ33" s="60">
        <v>27</v>
      </c>
      <c r="BR33" s="88"/>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5"/>
    </row>
    <row r="34" spans="1:131" s="52" customFormat="1" ht="26.25" customHeight="1" x14ac:dyDescent="0.15">
      <c r="A34" s="62">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56"/>
      <c r="BA34" s="756"/>
      <c r="BB34" s="756"/>
      <c r="BC34" s="756"/>
      <c r="BD34" s="756"/>
      <c r="BE34" s="718"/>
      <c r="BF34" s="718"/>
      <c r="BG34" s="718"/>
      <c r="BH34" s="718"/>
      <c r="BI34" s="719"/>
      <c r="BJ34" s="64"/>
      <c r="BK34" s="64"/>
      <c r="BL34" s="64"/>
      <c r="BM34" s="64"/>
      <c r="BN34" s="64"/>
      <c r="BO34" s="63"/>
      <c r="BP34" s="63"/>
      <c r="BQ34" s="60">
        <v>28</v>
      </c>
      <c r="BR34" s="88"/>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5"/>
    </row>
    <row r="35" spans="1:131" s="52" customFormat="1" ht="26.25" customHeight="1" x14ac:dyDescent="0.15">
      <c r="A35" s="62">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56"/>
      <c r="BA35" s="756"/>
      <c r="BB35" s="756"/>
      <c r="BC35" s="756"/>
      <c r="BD35" s="756"/>
      <c r="BE35" s="718"/>
      <c r="BF35" s="718"/>
      <c r="BG35" s="718"/>
      <c r="BH35" s="718"/>
      <c r="BI35" s="719"/>
      <c r="BJ35" s="64"/>
      <c r="BK35" s="64"/>
      <c r="BL35" s="64"/>
      <c r="BM35" s="64"/>
      <c r="BN35" s="64"/>
      <c r="BO35" s="63"/>
      <c r="BP35" s="63"/>
      <c r="BQ35" s="60">
        <v>29</v>
      </c>
      <c r="BR35" s="88"/>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5"/>
    </row>
    <row r="36" spans="1:131" s="52" customFormat="1" ht="26.25" customHeight="1" x14ac:dyDescent="0.15">
      <c r="A36" s="62">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64"/>
      <c r="BK36" s="64"/>
      <c r="BL36" s="64"/>
      <c r="BM36" s="64"/>
      <c r="BN36" s="64"/>
      <c r="BO36" s="63"/>
      <c r="BP36" s="63"/>
      <c r="BQ36" s="60">
        <v>30</v>
      </c>
      <c r="BR36" s="88"/>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5"/>
    </row>
    <row r="37" spans="1:131" s="52" customFormat="1" ht="26.25" customHeight="1" x14ac:dyDescent="0.15">
      <c r="A37" s="62">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4"/>
      <c r="BK37" s="64"/>
      <c r="BL37" s="64"/>
      <c r="BM37" s="64"/>
      <c r="BN37" s="64"/>
      <c r="BO37" s="63"/>
      <c r="BP37" s="63"/>
      <c r="BQ37" s="60">
        <v>31</v>
      </c>
      <c r="BR37" s="88"/>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5"/>
    </row>
    <row r="38" spans="1:131" s="52" customFormat="1" ht="26.25" customHeight="1" x14ac:dyDescent="0.15">
      <c r="A38" s="62">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4"/>
      <c r="BK38" s="64"/>
      <c r="BL38" s="64"/>
      <c r="BM38" s="64"/>
      <c r="BN38" s="64"/>
      <c r="BO38" s="63"/>
      <c r="BP38" s="63"/>
      <c r="BQ38" s="60">
        <v>32</v>
      </c>
      <c r="BR38" s="88"/>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5"/>
    </row>
    <row r="39" spans="1:131" s="52" customFormat="1" ht="26.25" customHeight="1" x14ac:dyDescent="0.15">
      <c r="A39" s="62">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4"/>
      <c r="BK39" s="64"/>
      <c r="BL39" s="64"/>
      <c r="BM39" s="64"/>
      <c r="BN39" s="64"/>
      <c r="BO39" s="63"/>
      <c r="BP39" s="63"/>
      <c r="BQ39" s="60">
        <v>33</v>
      </c>
      <c r="BR39" s="88"/>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5"/>
    </row>
    <row r="40" spans="1:131" s="52" customFormat="1" ht="26.25" customHeight="1" x14ac:dyDescent="0.15">
      <c r="A40" s="60">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4"/>
      <c r="BK40" s="64"/>
      <c r="BL40" s="64"/>
      <c r="BM40" s="64"/>
      <c r="BN40" s="64"/>
      <c r="BO40" s="63"/>
      <c r="BP40" s="63"/>
      <c r="BQ40" s="60">
        <v>34</v>
      </c>
      <c r="BR40" s="88"/>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5"/>
    </row>
    <row r="41" spans="1:131" s="52" customFormat="1" ht="26.25" customHeight="1" x14ac:dyDescent="0.15">
      <c r="A41" s="60">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4"/>
      <c r="BK41" s="64"/>
      <c r="BL41" s="64"/>
      <c r="BM41" s="64"/>
      <c r="BN41" s="64"/>
      <c r="BO41" s="63"/>
      <c r="BP41" s="63"/>
      <c r="BQ41" s="60">
        <v>35</v>
      </c>
      <c r="BR41" s="88"/>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5"/>
    </row>
    <row r="42" spans="1:131" s="52" customFormat="1" ht="26.25" customHeight="1" x14ac:dyDescent="0.15">
      <c r="A42" s="60">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4"/>
      <c r="BK42" s="64"/>
      <c r="BL42" s="64"/>
      <c r="BM42" s="64"/>
      <c r="BN42" s="64"/>
      <c r="BO42" s="63"/>
      <c r="BP42" s="63"/>
      <c r="BQ42" s="60">
        <v>36</v>
      </c>
      <c r="BR42" s="88"/>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5"/>
    </row>
    <row r="43" spans="1:131" s="52" customFormat="1" ht="26.25" customHeight="1" x14ac:dyDescent="0.15">
      <c r="A43" s="60">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4"/>
      <c r="BK43" s="64"/>
      <c r="BL43" s="64"/>
      <c r="BM43" s="64"/>
      <c r="BN43" s="64"/>
      <c r="BO43" s="63"/>
      <c r="BP43" s="63"/>
      <c r="BQ43" s="60">
        <v>37</v>
      </c>
      <c r="BR43" s="88"/>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5"/>
    </row>
    <row r="44" spans="1:131" s="52" customFormat="1" ht="26.25" customHeight="1" x14ac:dyDescent="0.15">
      <c r="A44" s="60">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4"/>
      <c r="BK44" s="64"/>
      <c r="BL44" s="64"/>
      <c r="BM44" s="64"/>
      <c r="BN44" s="64"/>
      <c r="BO44" s="63"/>
      <c r="BP44" s="63"/>
      <c r="BQ44" s="60">
        <v>38</v>
      </c>
      <c r="BR44" s="88"/>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5"/>
    </row>
    <row r="45" spans="1:131" s="52" customFormat="1" ht="26.25" customHeight="1" x14ac:dyDescent="0.15">
      <c r="A45" s="60">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4"/>
      <c r="BK45" s="64"/>
      <c r="BL45" s="64"/>
      <c r="BM45" s="64"/>
      <c r="BN45" s="64"/>
      <c r="BO45" s="63"/>
      <c r="BP45" s="63"/>
      <c r="BQ45" s="60">
        <v>39</v>
      </c>
      <c r="BR45" s="88"/>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5"/>
    </row>
    <row r="46" spans="1:131" s="52" customFormat="1" ht="26.25" customHeight="1" x14ac:dyDescent="0.15">
      <c r="A46" s="60">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4"/>
      <c r="BK46" s="64"/>
      <c r="BL46" s="64"/>
      <c r="BM46" s="64"/>
      <c r="BN46" s="64"/>
      <c r="BO46" s="63"/>
      <c r="BP46" s="63"/>
      <c r="BQ46" s="60">
        <v>40</v>
      </c>
      <c r="BR46" s="88"/>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5"/>
    </row>
    <row r="47" spans="1:131" s="52" customFormat="1" ht="26.25" customHeight="1" x14ac:dyDescent="0.15">
      <c r="A47" s="60">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4"/>
      <c r="BK47" s="64"/>
      <c r="BL47" s="64"/>
      <c r="BM47" s="64"/>
      <c r="BN47" s="64"/>
      <c r="BO47" s="63"/>
      <c r="BP47" s="63"/>
      <c r="BQ47" s="60">
        <v>41</v>
      </c>
      <c r="BR47" s="88"/>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5"/>
    </row>
    <row r="48" spans="1:131" s="52" customFormat="1" ht="26.25" customHeight="1" x14ac:dyDescent="0.15">
      <c r="A48" s="60">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4"/>
      <c r="BK48" s="64"/>
      <c r="BL48" s="64"/>
      <c r="BM48" s="64"/>
      <c r="BN48" s="64"/>
      <c r="BO48" s="63"/>
      <c r="BP48" s="63"/>
      <c r="BQ48" s="60">
        <v>42</v>
      </c>
      <c r="BR48" s="88"/>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5"/>
    </row>
    <row r="49" spans="1:131" s="52" customFormat="1" ht="26.25" customHeight="1" x14ac:dyDescent="0.15">
      <c r="A49" s="60">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4"/>
      <c r="BK49" s="64"/>
      <c r="BL49" s="64"/>
      <c r="BM49" s="64"/>
      <c r="BN49" s="64"/>
      <c r="BO49" s="63"/>
      <c r="BP49" s="63"/>
      <c r="BQ49" s="60">
        <v>43</v>
      </c>
      <c r="BR49" s="88"/>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5"/>
    </row>
    <row r="50" spans="1:131" s="52" customFormat="1" ht="26.25" customHeight="1" x14ac:dyDescent="0.15">
      <c r="A50" s="60">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4"/>
      <c r="BK50" s="64"/>
      <c r="BL50" s="64"/>
      <c r="BM50" s="64"/>
      <c r="BN50" s="64"/>
      <c r="BO50" s="63"/>
      <c r="BP50" s="63"/>
      <c r="BQ50" s="60">
        <v>44</v>
      </c>
      <c r="BR50" s="88"/>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5"/>
    </row>
    <row r="51" spans="1:131" s="52" customFormat="1" ht="26.25" customHeight="1" x14ac:dyDescent="0.15">
      <c r="A51" s="60">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4"/>
      <c r="BK51" s="64"/>
      <c r="BL51" s="64"/>
      <c r="BM51" s="64"/>
      <c r="BN51" s="64"/>
      <c r="BO51" s="63"/>
      <c r="BP51" s="63"/>
      <c r="BQ51" s="60">
        <v>45</v>
      </c>
      <c r="BR51" s="88"/>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5"/>
    </row>
    <row r="52" spans="1:131" s="52" customFormat="1" ht="26.25" customHeight="1" x14ac:dyDescent="0.15">
      <c r="A52" s="60">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4"/>
      <c r="BK52" s="64"/>
      <c r="BL52" s="64"/>
      <c r="BM52" s="64"/>
      <c r="BN52" s="64"/>
      <c r="BO52" s="63"/>
      <c r="BP52" s="63"/>
      <c r="BQ52" s="60">
        <v>46</v>
      </c>
      <c r="BR52" s="88"/>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5"/>
    </row>
    <row r="53" spans="1:131" s="52" customFormat="1" ht="26.25" customHeight="1" x14ac:dyDescent="0.15">
      <c r="A53" s="60">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4"/>
      <c r="BK53" s="64"/>
      <c r="BL53" s="64"/>
      <c r="BM53" s="64"/>
      <c r="BN53" s="64"/>
      <c r="BO53" s="63"/>
      <c r="BP53" s="63"/>
      <c r="BQ53" s="60">
        <v>47</v>
      </c>
      <c r="BR53" s="88"/>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5"/>
    </row>
    <row r="54" spans="1:131" s="52" customFormat="1" ht="26.25" customHeight="1" x14ac:dyDescent="0.15">
      <c r="A54" s="60">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4"/>
      <c r="BK54" s="64"/>
      <c r="BL54" s="64"/>
      <c r="BM54" s="64"/>
      <c r="BN54" s="64"/>
      <c r="BO54" s="63"/>
      <c r="BP54" s="63"/>
      <c r="BQ54" s="60">
        <v>48</v>
      </c>
      <c r="BR54" s="88"/>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5"/>
    </row>
    <row r="55" spans="1:131" s="52" customFormat="1" ht="26.25" customHeight="1" x14ac:dyDescent="0.15">
      <c r="A55" s="60">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4"/>
      <c r="BK55" s="64"/>
      <c r="BL55" s="64"/>
      <c r="BM55" s="64"/>
      <c r="BN55" s="64"/>
      <c r="BO55" s="63"/>
      <c r="BP55" s="63"/>
      <c r="BQ55" s="60">
        <v>49</v>
      </c>
      <c r="BR55" s="88"/>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5"/>
    </row>
    <row r="56" spans="1:131" s="52" customFormat="1" ht="26.25" customHeight="1" x14ac:dyDescent="0.15">
      <c r="A56" s="60">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4"/>
      <c r="BK56" s="64"/>
      <c r="BL56" s="64"/>
      <c r="BM56" s="64"/>
      <c r="BN56" s="64"/>
      <c r="BO56" s="63"/>
      <c r="BP56" s="63"/>
      <c r="BQ56" s="60">
        <v>50</v>
      </c>
      <c r="BR56" s="88"/>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5"/>
    </row>
    <row r="57" spans="1:131" s="52" customFormat="1" ht="26.25" customHeight="1" x14ac:dyDescent="0.15">
      <c r="A57" s="60">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4"/>
      <c r="BK57" s="64"/>
      <c r="BL57" s="64"/>
      <c r="BM57" s="64"/>
      <c r="BN57" s="64"/>
      <c r="BO57" s="63"/>
      <c r="BP57" s="63"/>
      <c r="BQ57" s="60">
        <v>51</v>
      </c>
      <c r="BR57" s="88"/>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5"/>
    </row>
    <row r="58" spans="1:131" s="52" customFormat="1" ht="26.25" customHeight="1" x14ac:dyDescent="0.15">
      <c r="A58" s="60">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4"/>
      <c r="BK58" s="64"/>
      <c r="BL58" s="64"/>
      <c r="BM58" s="64"/>
      <c r="BN58" s="64"/>
      <c r="BO58" s="63"/>
      <c r="BP58" s="63"/>
      <c r="BQ58" s="60">
        <v>52</v>
      </c>
      <c r="BR58" s="88"/>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5"/>
    </row>
    <row r="59" spans="1:131" s="52" customFormat="1" ht="26.25" customHeight="1" x14ac:dyDescent="0.15">
      <c r="A59" s="60">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4"/>
      <c r="BK59" s="64"/>
      <c r="BL59" s="64"/>
      <c r="BM59" s="64"/>
      <c r="BN59" s="64"/>
      <c r="BO59" s="63"/>
      <c r="BP59" s="63"/>
      <c r="BQ59" s="60">
        <v>53</v>
      </c>
      <c r="BR59" s="88"/>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5"/>
    </row>
    <row r="60" spans="1:131" s="52" customFormat="1" ht="26.25" customHeight="1" x14ac:dyDescent="0.15">
      <c r="A60" s="60">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4"/>
      <c r="BK60" s="64"/>
      <c r="BL60" s="64"/>
      <c r="BM60" s="64"/>
      <c r="BN60" s="64"/>
      <c r="BO60" s="63"/>
      <c r="BP60" s="63"/>
      <c r="BQ60" s="60">
        <v>54</v>
      </c>
      <c r="BR60" s="88"/>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5"/>
    </row>
    <row r="61" spans="1:131" s="52" customFormat="1" ht="26.25" customHeight="1" x14ac:dyDescent="0.15">
      <c r="A61" s="60">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4"/>
      <c r="BK61" s="64"/>
      <c r="BL61" s="64"/>
      <c r="BM61" s="64"/>
      <c r="BN61" s="64"/>
      <c r="BO61" s="63"/>
      <c r="BP61" s="63"/>
      <c r="BQ61" s="60">
        <v>55</v>
      </c>
      <c r="BR61" s="88"/>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5"/>
    </row>
    <row r="62" spans="1:131" s="52" customFormat="1" ht="26.25" customHeight="1" x14ac:dyDescent="0.15">
      <c r="A62" s="60">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464</v>
      </c>
      <c r="BK62" s="729"/>
      <c r="BL62" s="729"/>
      <c r="BM62" s="729"/>
      <c r="BN62" s="730"/>
      <c r="BO62" s="63"/>
      <c r="BP62" s="63"/>
      <c r="BQ62" s="60">
        <v>56</v>
      </c>
      <c r="BR62" s="88"/>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5"/>
    </row>
    <row r="63" spans="1:131" s="52" customFormat="1" ht="26.25" customHeight="1" x14ac:dyDescent="0.15">
      <c r="A63" s="61" t="s">
        <v>257</v>
      </c>
      <c r="B63" s="731" t="s">
        <v>377</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3205</v>
      </c>
      <c r="AG63" s="735"/>
      <c r="AH63" s="735"/>
      <c r="AI63" s="735"/>
      <c r="AJ63" s="738"/>
      <c r="AK63" s="739"/>
      <c r="AL63" s="740"/>
      <c r="AM63" s="740"/>
      <c r="AN63" s="740"/>
      <c r="AO63" s="740"/>
      <c r="AP63" s="735">
        <v>14350</v>
      </c>
      <c r="AQ63" s="735"/>
      <c r="AR63" s="735"/>
      <c r="AS63" s="735"/>
      <c r="AT63" s="735"/>
      <c r="AU63" s="735">
        <v>8033</v>
      </c>
      <c r="AV63" s="735"/>
      <c r="AW63" s="735"/>
      <c r="AX63" s="735"/>
      <c r="AY63" s="735"/>
      <c r="AZ63" s="765"/>
      <c r="BA63" s="765"/>
      <c r="BB63" s="765"/>
      <c r="BC63" s="765"/>
      <c r="BD63" s="765"/>
      <c r="BE63" s="741"/>
      <c r="BF63" s="741"/>
      <c r="BG63" s="741"/>
      <c r="BH63" s="741"/>
      <c r="BI63" s="742"/>
      <c r="BJ63" s="743" t="s">
        <v>202</v>
      </c>
      <c r="BK63" s="744"/>
      <c r="BL63" s="744"/>
      <c r="BM63" s="744"/>
      <c r="BN63" s="745"/>
      <c r="BO63" s="63"/>
      <c r="BP63" s="63"/>
      <c r="BQ63" s="60">
        <v>57</v>
      </c>
      <c r="BR63" s="88"/>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5"/>
    </row>
    <row r="65" spans="1:131" s="52" customFormat="1" ht="26.25" customHeight="1" x14ac:dyDescent="0.15">
      <c r="A65" s="64" t="s">
        <v>453</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5"/>
    </row>
    <row r="66" spans="1:131" s="52" customFormat="1" ht="26.25" customHeight="1" x14ac:dyDescent="0.15">
      <c r="A66" s="956" t="s">
        <v>447</v>
      </c>
      <c r="B66" s="957"/>
      <c r="C66" s="957"/>
      <c r="D66" s="957"/>
      <c r="E66" s="957"/>
      <c r="F66" s="957"/>
      <c r="G66" s="957"/>
      <c r="H66" s="957"/>
      <c r="I66" s="957"/>
      <c r="J66" s="957"/>
      <c r="K66" s="957"/>
      <c r="L66" s="957"/>
      <c r="M66" s="957"/>
      <c r="N66" s="957"/>
      <c r="O66" s="957"/>
      <c r="P66" s="958"/>
      <c r="Q66" s="962" t="s">
        <v>456</v>
      </c>
      <c r="R66" s="963"/>
      <c r="S66" s="963"/>
      <c r="T66" s="963"/>
      <c r="U66" s="964"/>
      <c r="V66" s="962" t="s">
        <v>457</v>
      </c>
      <c r="W66" s="963"/>
      <c r="X66" s="963"/>
      <c r="Y66" s="963"/>
      <c r="Z66" s="964"/>
      <c r="AA66" s="962" t="s">
        <v>458</v>
      </c>
      <c r="AB66" s="963"/>
      <c r="AC66" s="963"/>
      <c r="AD66" s="963"/>
      <c r="AE66" s="964"/>
      <c r="AF66" s="984" t="s">
        <v>254</v>
      </c>
      <c r="AG66" s="979"/>
      <c r="AH66" s="979"/>
      <c r="AI66" s="979"/>
      <c r="AJ66" s="985"/>
      <c r="AK66" s="962" t="s">
        <v>390</v>
      </c>
      <c r="AL66" s="957"/>
      <c r="AM66" s="957"/>
      <c r="AN66" s="957"/>
      <c r="AO66" s="958"/>
      <c r="AP66" s="962" t="s">
        <v>359</v>
      </c>
      <c r="AQ66" s="963"/>
      <c r="AR66" s="963"/>
      <c r="AS66" s="963"/>
      <c r="AT66" s="964"/>
      <c r="AU66" s="962" t="s">
        <v>465</v>
      </c>
      <c r="AV66" s="963"/>
      <c r="AW66" s="963"/>
      <c r="AX66" s="963"/>
      <c r="AY66" s="964"/>
      <c r="AZ66" s="962" t="s">
        <v>442</v>
      </c>
      <c r="BA66" s="963"/>
      <c r="BB66" s="963"/>
      <c r="BC66" s="963"/>
      <c r="BD66" s="969"/>
      <c r="BE66" s="63"/>
      <c r="BF66" s="63"/>
      <c r="BG66" s="63"/>
      <c r="BH66" s="63"/>
      <c r="BI66" s="63"/>
      <c r="BJ66" s="63"/>
      <c r="BK66" s="63"/>
      <c r="BL66" s="63"/>
      <c r="BM66" s="63"/>
      <c r="BN66" s="63"/>
      <c r="BO66" s="63"/>
      <c r="BP66" s="63"/>
      <c r="BQ66" s="60">
        <v>60</v>
      </c>
      <c r="BR66" s="89"/>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5"/>
    </row>
    <row r="67" spans="1:131" s="52" customFormat="1" ht="26.25" customHeight="1" x14ac:dyDescent="0.15">
      <c r="A67" s="959"/>
      <c r="B67" s="960"/>
      <c r="C67" s="960"/>
      <c r="D67" s="960"/>
      <c r="E67" s="960"/>
      <c r="F67" s="960"/>
      <c r="G67" s="960"/>
      <c r="H67" s="960"/>
      <c r="I67" s="960"/>
      <c r="J67" s="960"/>
      <c r="K67" s="960"/>
      <c r="L67" s="960"/>
      <c r="M67" s="960"/>
      <c r="N67" s="960"/>
      <c r="O67" s="960"/>
      <c r="P67" s="961"/>
      <c r="Q67" s="965"/>
      <c r="R67" s="966"/>
      <c r="S67" s="966"/>
      <c r="T67" s="966"/>
      <c r="U67" s="967"/>
      <c r="V67" s="965"/>
      <c r="W67" s="966"/>
      <c r="X67" s="966"/>
      <c r="Y67" s="966"/>
      <c r="Z67" s="967"/>
      <c r="AA67" s="965"/>
      <c r="AB67" s="966"/>
      <c r="AC67" s="966"/>
      <c r="AD67" s="966"/>
      <c r="AE67" s="967"/>
      <c r="AF67" s="986"/>
      <c r="AG67" s="982"/>
      <c r="AH67" s="982"/>
      <c r="AI67" s="982"/>
      <c r="AJ67" s="987"/>
      <c r="AK67" s="988"/>
      <c r="AL67" s="960"/>
      <c r="AM67" s="960"/>
      <c r="AN67" s="960"/>
      <c r="AO67" s="961"/>
      <c r="AP67" s="965"/>
      <c r="AQ67" s="966"/>
      <c r="AR67" s="966"/>
      <c r="AS67" s="966"/>
      <c r="AT67" s="967"/>
      <c r="AU67" s="965"/>
      <c r="AV67" s="966"/>
      <c r="AW67" s="966"/>
      <c r="AX67" s="966"/>
      <c r="AY67" s="967"/>
      <c r="AZ67" s="965"/>
      <c r="BA67" s="966"/>
      <c r="BB67" s="966"/>
      <c r="BC67" s="966"/>
      <c r="BD67" s="971"/>
      <c r="BE67" s="63"/>
      <c r="BF67" s="63"/>
      <c r="BG67" s="63"/>
      <c r="BH67" s="63"/>
      <c r="BI67" s="63"/>
      <c r="BJ67" s="63"/>
      <c r="BK67" s="63"/>
      <c r="BL67" s="63"/>
      <c r="BM67" s="63"/>
      <c r="BN67" s="63"/>
      <c r="BO67" s="63"/>
      <c r="BP67" s="63"/>
      <c r="BQ67" s="60">
        <v>61</v>
      </c>
      <c r="BR67" s="89"/>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5"/>
    </row>
    <row r="68" spans="1:131" s="52" customFormat="1" ht="26.25" customHeight="1" x14ac:dyDescent="0.15">
      <c r="A68" s="59">
        <v>1</v>
      </c>
      <c r="B68" s="692" t="s">
        <v>541</v>
      </c>
      <c r="C68" s="693"/>
      <c r="D68" s="693"/>
      <c r="E68" s="693"/>
      <c r="F68" s="693"/>
      <c r="G68" s="693"/>
      <c r="H68" s="693"/>
      <c r="I68" s="693"/>
      <c r="J68" s="693"/>
      <c r="K68" s="693"/>
      <c r="L68" s="693"/>
      <c r="M68" s="693"/>
      <c r="N68" s="693"/>
      <c r="O68" s="693"/>
      <c r="P68" s="694"/>
      <c r="Q68" s="695">
        <v>15308</v>
      </c>
      <c r="R68" s="696"/>
      <c r="S68" s="696"/>
      <c r="T68" s="696"/>
      <c r="U68" s="696"/>
      <c r="V68" s="696">
        <v>14789</v>
      </c>
      <c r="W68" s="696"/>
      <c r="X68" s="696"/>
      <c r="Y68" s="696"/>
      <c r="Z68" s="696"/>
      <c r="AA68" s="696">
        <v>519</v>
      </c>
      <c r="AB68" s="696"/>
      <c r="AC68" s="696"/>
      <c r="AD68" s="696"/>
      <c r="AE68" s="696"/>
      <c r="AF68" s="696">
        <v>515</v>
      </c>
      <c r="AG68" s="696"/>
      <c r="AH68" s="696"/>
      <c r="AI68" s="696"/>
      <c r="AJ68" s="696"/>
      <c r="AK68" s="696">
        <v>1469</v>
      </c>
      <c r="AL68" s="696"/>
      <c r="AM68" s="696"/>
      <c r="AN68" s="696"/>
      <c r="AO68" s="696"/>
      <c r="AP68" s="696">
        <v>3655</v>
      </c>
      <c r="AQ68" s="696"/>
      <c r="AR68" s="696"/>
      <c r="AS68" s="696"/>
      <c r="AT68" s="696"/>
      <c r="AU68" s="696">
        <v>780</v>
      </c>
      <c r="AV68" s="696"/>
      <c r="AW68" s="696"/>
      <c r="AX68" s="696"/>
      <c r="AY68" s="696"/>
      <c r="AZ68" s="702"/>
      <c r="BA68" s="702"/>
      <c r="BB68" s="702"/>
      <c r="BC68" s="702"/>
      <c r="BD68" s="703"/>
      <c r="BE68" s="63"/>
      <c r="BF68" s="63"/>
      <c r="BG68" s="63"/>
      <c r="BH68" s="63"/>
      <c r="BI68" s="63"/>
      <c r="BJ68" s="63"/>
      <c r="BK68" s="63"/>
      <c r="BL68" s="63"/>
      <c r="BM68" s="63"/>
      <c r="BN68" s="63"/>
      <c r="BO68" s="63"/>
      <c r="BP68" s="63"/>
      <c r="BQ68" s="60">
        <v>62</v>
      </c>
      <c r="BR68" s="89"/>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5"/>
    </row>
    <row r="69" spans="1:131" s="52" customFormat="1" ht="26.25" customHeight="1" x14ac:dyDescent="0.15">
      <c r="A69" s="60">
        <v>2</v>
      </c>
      <c r="B69" s="708" t="s">
        <v>542</v>
      </c>
      <c r="C69" s="709"/>
      <c r="D69" s="709"/>
      <c r="E69" s="709"/>
      <c r="F69" s="709"/>
      <c r="G69" s="709"/>
      <c r="H69" s="709"/>
      <c r="I69" s="709"/>
      <c r="J69" s="709"/>
      <c r="K69" s="709"/>
      <c r="L69" s="709"/>
      <c r="M69" s="709"/>
      <c r="N69" s="709"/>
      <c r="O69" s="709"/>
      <c r="P69" s="710"/>
      <c r="Q69" s="711">
        <v>5026</v>
      </c>
      <c r="R69" s="712"/>
      <c r="S69" s="712"/>
      <c r="T69" s="712"/>
      <c r="U69" s="712"/>
      <c r="V69" s="712">
        <v>5010</v>
      </c>
      <c r="W69" s="712"/>
      <c r="X69" s="712"/>
      <c r="Y69" s="712"/>
      <c r="Z69" s="712"/>
      <c r="AA69" s="712">
        <v>16</v>
      </c>
      <c r="AB69" s="712"/>
      <c r="AC69" s="712"/>
      <c r="AD69" s="712"/>
      <c r="AE69" s="712"/>
      <c r="AF69" s="712">
        <v>16</v>
      </c>
      <c r="AG69" s="712"/>
      <c r="AH69" s="712"/>
      <c r="AI69" s="712"/>
      <c r="AJ69" s="712"/>
      <c r="AK69" s="712">
        <v>64</v>
      </c>
      <c r="AL69" s="712"/>
      <c r="AM69" s="712"/>
      <c r="AN69" s="712"/>
      <c r="AO69" s="712"/>
      <c r="AP69" s="712" t="s">
        <v>546</v>
      </c>
      <c r="AQ69" s="712"/>
      <c r="AR69" s="712"/>
      <c r="AS69" s="712"/>
      <c r="AT69" s="712"/>
      <c r="AU69" s="712" t="s">
        <v>546</v>
      </c>
      <c r="AV69" s="712"/>
      <c r="AW69" s="712"/>
      <c r="AX69" s="712"/>
      <c r="AY69" s="712"/>
      <c r="AZ69" s="718"/>
      <c r="BA69" s="718"/>
      <c r="BB69" s="718"/>
      <c r="BC69" s="718"/>
      <c r="BD69" s="719"/>
      <c r="BE69" s="63"/>
      <c r="BF69" s="63"/>
      <c r="BG69" s="63"/>
      <c r="BH69" s="63"/>
      <c r="BI69" s="63"/>
      <c r="BJ69" s="63"/>
      <c r="BK69" s="63"/>
      <c r="BL69" s="63"/>
      <c r="BM69" s="63"/>
      <c r="BN69" s="63"/>
      <c r="BO69" s="63"/>
      <c r="BP69" s="63"/>
      <c r="BQ69" s="60">
        <v>63</v>
      </c>
      <c r="BR69" s="89"/>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5"/>
    </row>
    <row r="70" spans="1:131" s="52" customFormat="1" ht="26.25" customHeight="1" x14ac:dyDescent="0.15">
      <c r="A70" s="60">
        <v>3</v>
      </c>
      <c r="B70" s="708" t="s">
        <v>543</v>
      </c>
      <c r="C70" s="709"/>
      <c r="D70" s="709"/>
      <c r="E70" s="709"/>
      <c r="F70" s="709"/>
      <c r="G70" s="709"/>
      <c r="H70" s="709"/>
      <c r="I70" s="709"/>
      <c r="J70" s="709"/>
      <c r="K70" s="709"/>
      <c r="L70" s="709"/>
      <c r="M70" s="709"/>
      <c r="N70" s="709"/>
      <c r="O70" s="709"/>
      <c r="P70" s="710"/>
      <c r="Q70" s="711">
        <v>107</v>
      </c>
      <c r="R70" s="712"/>
      <c r="S70" s="712"/>
      <c r="T70" s="712"/>
      <c r="U70" s="712"/>
      <c r="V70" s="712">
        <v>101</v>
      </c>
      <c r="W70" s="712"/>
      <c r="X70" s="712"/>
      <c r="Y70" s="712"/>
      <c r="Z70" s="712"/>
      <c r="AA70" s="712">
        <v>6</v>
      </c>
      <c r="AB70" s="712"/>
      <c r="AC70" s="712"/>
      <c r="AD70" s="712"/>
      <c r="AE70" s="712"/>
      <c r="AF70" s="712">
        <v>6</v>
      </c>
      <c r="AG70" s="712"/>
      <c r="AH70" s="712"/>
      <c r="AI70" s="712"/>
      <c r="AJ70" s="712"/>
      <c r="AK70" s="712">
        <v>14</v>
      </c>
      <c r="AL70" s="712"/>
      <c r="AM70" s="712"/>
      <c r="AN70" s="712"/>
      <c r="AO70" s="712"/>
      <c r="AP70" s="712" t="s">
        <v>546</v>
      </c>
      <c r="AQ70" s="712"/>
      <c r="AR70" s="712"/>
      <c r="AS70" s="712"/>
      <c r="AT70" s="712"/>
      <c r="AU70" s="712" t="s">
        <v>546</v>
      </c>
      <c r="AV70" s="712"/>
      <c r="AW70" s="712"/>
      <c r="AX70" s="712"/>
      <c r="AY70" s="712"/>
      <c r="AZ70" s="718"/>
      <c r="BA70" s="718"/>
      <c r="BB70" s="718"/>
      <c r="BC70" s="718"/>
      <c r="BD70" s="719"/>
      <c r="BE70" s="63"/>
      <c r="BF70" s="63"/>
      <c r="BG70" s="63"/>
      <c r="BH70" s="63"/>
      <c r="BI70" s="63"/>
      <c r="BJ70" s="63"/>
      <c r="BK70" s="63"/>
      <c r="BL70" s="63"/>
      <c r="BM70" s="63"/>
      <c r="BN70" s="63"/>
      <c r="BO70" s="63"/>
      <c r="BP70" s="63"/>
      <c r="BQ70" s="60">
        <v>64</v>
      </c>
      <c r="BR70" s="89"/>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5"/>
    </row>
    <row r="71" spans="1:131" s="52" customFormat="1" ht="26.25" customHeight="1" x14ac:dyDescent="0.15">
      <c r="A71" s="60">
        <v>4</v>
      </c>
      <c r="B71" s="708" t="s">
        <v>502</v>
      </c>
      <c r="C71" s="709"/>
      <c r="D71" s="709"/>
      <c r="E71" s="709"/>
      <c r="F71" s="709"/>
      <c r="G71" s="709"/>
      <c r="H71" s="709"/>
      <c r="I71" s="709"/>
      <c r="J71" s="709"/>
      <c r="K71" s="709"/>
      <c r="L71" s="709"/>
      <c r="M71" s="709"/>
      <c r="N71" s="709"/>
      <c r="O71" s="709"/>
      <c r="P71" s="710"/>
      <c r="Q71" s="711">
        <v>149</v>
      </c>
      <c r="R71" s="712"/>
      <c r="S71" s="712"/>
      <c r="T71" s="712"/>
      <c r="U71" s="712"/>
      <c r="V71" s="712">
        <v>145</v>
      </c>
      <c r="W71" s="712"/>
      <c r="X71" s="712"/>
      <c r="Y71" s="712"/>
      <c r="Z71" s="712"/>
      <c r="AA71" s="712">
        <v>4</v>
      </c>
      <c r="AB71" s="712"/>
      <c r="AC71" s="712"/>
      <c r="AD71" s="712"/>
      <c r="AE71" s="712"/>
      <c r="AF71" s="712">
        <v>4</v>
      </c>
      <c r="AG71" s="712"/>
      <c r="AH71" s="712"/>
      <c r="AI71" s="712"/>
      <c r="AJ71" s="712"/>
      <c r="AK71" s="712" t="s">
        <v>546</v>
      </c>
      <c r="AL71" s="712"/>
      <c r="AM71" s="712"/>
      <c r="AN71" s="712"/>
      <c r="AO71" s="712"/>
      <c r="AP71" s="712" t="s">
        <v>546</v>
      </c>
      <c r="AQ71" s="712"/>
      <c r="AR71" s="712"/>
      <c r="AS71" s="712"/>
      <c r="AT71" s="712"/>
      <c r="AU71" s="712" t="s">
        <v>546</v>
      </c>
      <c r="AV71" s="712"/>
      <c r="AW71" s="712"/>
      <c r="AX71" s="712"/>
      <c r="AY71" s="712"/>
      <c r="AZ71" s="718"/>
      <c r="BA71" s="718"/>
      <c r="BB71" s="718"/>
      <c r="BC71" s="718"/>
      <c r="BD71" s="719"/>
      <c r="BE71" s="63"/>
      <c r="BF71" s="63"/>
      <c r="BG71" s="63"/>
      <c r="BH71" s="63"/>
      <c r="BI71" s="63"/>
      <c r="BJ71" s="63"/>
      <c r="BK71" s="63"/>
      <c r="BL71" s="63"/>
      <c r="BM71" s="63"/>
      <c r="BN71" s="63"/>
      <c r="BO71" s="63"/>
      <c r="BP71" s="63"/>
      <c r="BQ71" s="60">
        <v>65</v>
      </c>
      <c r="BR71" s="89"/>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5"/>
    </row>
    <row r="72" spans="1:131" s="52" customFormat="1" ht="26.25" customHeight="1" x14ac:dyDescent="0.15">
      <c r="A72" s="60">
        <v>5</v>
      </c>
      <c r="B72" s="708" t="s">
        <v>544</v>
      </c>
      <c r="C72" s="709"/>
      <c r="D72" s="709"/>
      <c r="E72" s="709"/>
      <c r="F72" s="709"/>
      <c r="G72" s="709"/>
      <c r="H72" s="709"/>
      <c r="I72" s="709"/>
      <c r="J72" s="709"/>
      <c r="K72" s="709"/>
      <c r="L72" s="709"/>
      <c r="M72" s="709"/>
      <c r="N72" s="709"/>
      <c r="O72" s="709"/>
      <c r="P72" s="710"/>
      <c r="Q72" s="711">
        <v>134</v>
      </c>
      <c r="R72" s="712"/>
      <c r="S72" s="712"/>
      <c r="T72" s="712"/>
      <c r="U72" s="712"/>
      <c r="V72" s="712">
        <v>92</v>
      </c>
      <c r="W72" s="712"/>
      <c r="X72" s="712"/>
      <c r="Y72" s="712"/>
      <c r="Z72" s="712"/>
      <c r="AA72" s="712">
        <v>42</v>
      </c>
      <c r="AB72" s="712"/>
      <c r="AC72" s="712"/>
      <c r="AD72" s="712"/>
      <c r="AE72" s="712"/>
      <c r="AF72" s="712">
        <v>42</v>
      </c>
      <c r="AG72" s="712"/>
      <c r="AH72" s="712"/>
      <c r="AI72" s="712"/>
      <c r="AJ72" s="712"/>
      <c r="AK72" s="712" t="s">
        <v>546</v>
      </c>
      <c r="AL72" s="712"/>
      <c r="AM72" s="712"/>
      <c r="AN72" s="712"/>
      <c r="AO72" s="712"/>
      <c r="AP72" s="712" t="s">
        <v>546</v>
      </c>
      <c r="AQ72" s="712"/>
      <c r="AR72" s="712"/>
      <c r="AS72" s="712"/>
      <c r="AT72" s="712"/>
      <c r="AU72" s="712" t="s">
        <v>546</v>
      </c>
      <c r="AV72" s="712"/>
      <c r="AW72" s="712"/>
      <c r="AX72" s="712"/>
      <c r="AY72" s="712"/>
      <c r="AZ72" s="718"/>
      <c r="BA72" s="718"/>
      <c r="BB72" s="718"/>
      <c r="BC72" s="718"/>
      <c r="BD72" s="719"/>
      <c r="BE72" s="63"/>
      <c r="BF72" s="63"/>
      <c r="BG72" s="63"/>
      <c r="BH72" s="63"/>
      <c r="BI72" s="63"/>
      <c r="BJ72" s="63"/>
      <c r="BK72" s="63"/>
      <c r="BL72" s="63"/>
      <c r="BM72" s="63"/>
      <c r="BN72" s="63"/>
      <c r="BO72" s="63"/>
      <c r="BP72" s="63"/>
      <c r="BQ72" s="60">
        <v>66</v>
      </c>
      <c r="BR72" s="89"/>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5"/>
    </row>
    <row r="73" spans="1:131" s="52" customFormat="1" ht="26.25" customHeight="1" x14ac:dyDescent="0.15">
      <c r="A73" s="60">
        <v>6</v>
      </c>
      <c r="B73" s="708" t="s">
        <v>545</v>
      </c>
      <c r="C73" s="709"/>
      <c r="D73" s="709"/>
      <c r="E73" s="709"/>
      <c r="F73" s="709"/>
      <c r="G73" s="709"/>
      <c r="H73" s="709"/>
      <c r="I73" s="709"/>
      <c r="J73" s="709"/>
      <c r="K73" s="709"/>
      <c r="L73" s="709"/>
      <c r="M73" s="709"/>
      <c r="N73" s="709"/>
      <c r="O73" s="709"/>
      <c r="P73" s="710"/>
      <c r="Q73" s="711">
        <v>541</v>
      </c>
      <c r="R73" s="712"/>
      <c r="S73" s="712"/>
      <c r="T73" s="712"/>
      <c r="U73" s="712"/>
      <c r="V73" s="712">
        <v>517</v>
      </c>
      <c r="W73" s="712"/>
      <c r="X73" s="712"/>
      <c r="Y73" s="712"/>
      <c r="Z73" s="712"/>
      <c r="AA73" s="712">
        <v>24</v>
      </c>
      <c r="AB73" s="712"/>
      <c r="AC73" s="712"/>
      <c r="AD73" s="712"/>
      <c r="AE73" s="712"/>
      <c r="AF73" s="712">
        <v>24</v>
      </c>
      <c r="AG73" s="712"/>
      <c r="AH73" s="712"/>
      <c r="AI73" s="712"/>
      <c r="AJ73" s="712"/>
      <c r="AK73" s="712">
        <v>197</v>
      </c>
      <c r="AL73" s="712"/>
      <c r="AM73" s="712"/>
      <c r="AN73" s="712"/>
      <c r="AO73" s="712"/>
      <c r="AP73" s="712" t="s">
        <v>546</v>
      </c>
      <c r="AQ73" s="712"/>
      <c r="AR73" s="712"/>
      <c r="AS73" s="712"/>
      <c r="AT73" s="712"/>
      <c r="AU73" s="712" t="s">
        <v>546</v>
      </c>
      <c r="AV73" s="712"/>
      <c r="AW73" s="712"/>
      <c r="AX73" s="712"/>
      <c r="AY73" s="712"/>
      <c r="AZ73" s="718"/>
      <c r="BA73" s="718"/>
      <c r="BB73" s="718"/>
      <c r="BC73" s="718"/>
      <c r="BD73" s="719"/>
      <c r="BE73" s="63"/>
      <c r="BF73" s="63"/>
      <c r="BG73" s="63"/>
      <c r="BH73" s="63"/>
      <c r="BI73" s="63"/>
      <c r="BJ73" s="63"/>
      <c r="BK73" s="63"/>
      <c r="BL73" s="63"/>
      <c r="BM73" s="63"/>
      <c r="BN73" s="63"/>
      <c r="BO73" s="63"/>
      <c r="BP73" s="63"/>
      <c r="BQ73" s="60">
        <v>67</v>
      </c>
      <c r="BR73" s="89"/>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5"/>
    </row>
    <row r="74" spans="1:131" s="52" customFormat="1" ht="26.25" customHeight="1" x14ac:dyDescent="0.15">
      <c r="A74" s="60">
        <v>7</v>
      </c>
      <c r="B74" s="708"/>
      <c r="C74" s="709"/>
      <c r="D74" s="709"/>
      <c r="E74" s="709"/>
      <c r="F74" s="709"/>
      <c r="G74" s="709"/>
      <c r="H74" s="709"/>
      <c r="I74" s="709"/>
      <c r="J74" s="709"/>
      <c r="K74" s="709"/>
      <c r="L74" s="709"/>
      <c r="M74" s="709"/>
      <c r="N74" s="709"/>
      <c r="O74" s="709"/>
      <c r="P74" s="710"/>
      <c r="Q74" s="711"/>
      <c r="R74" s="712"/>
      <c r="S74" s="712"/>
      <c r="T74" s="712"/>
      <c r="U74" s="712"/>
      <c r="V74" s="712"/>
      <c r="W74" s="712"/>
      <c r="X74" s="712"/>
      <c r="Y74" s="712"/>
      <c r="Z74" s="712"/>
      <c r="AA74" s="712"/>
      <c r="AB74" s="712"/>
      <c r="AC74" s="712"/>
      <c r="AD74" s="712"/>
      <c r="AE74" s="712"/>
      <c r="AF74" s="712"/>
      <c r="AG74" s="712"/>
      <c r="AH74" s="712"/>
      <c r="AI74" s="712"/>
      <c r="AJ74" s="712"/>
      <c r="AK74" s="712"/>
      <c r="AL74" s="712"/>
      <c r="AM74" s="712"/>
      <c r="AN74" s="712"/>
      <c r="AO74" s="712"/>
      <c r="AP74" s="712"/>
      <c r="AQ74" s="712"/>
      <c r="AR74" s="712"/>
      <c r="AS74" s="712"/>
      <c r="AT74" s="712"/>
      <c r="AU74" s="712"/>
      <c r="AV74" s="712"/>
      <c r="AW74" s="712"/>
      <c r="AX74" s="712"/>
      <c r="AY74" s="712"/>
      <c r="AZ74" s="718"/>
      <c r="BA74" s="718"/>
      <c r="BB74" s="718"/>
      <c r="BC74" s="718"/>
      <c r="BD74" s="719"/>
      <c r="BE74" s="63"/>
      <c r="BF74" s="63"/>
      <c r="BG74" s="63"/>
      <c r="BH74" s="63"/>
      <c r="BI74" s="63"/>
      <c r="BJ74" s="63"/>
      <c r="BK74" s="63"/>
      <c r="BL74" s="63"/>
      <c r="BM74" s="63"/>
      <c r="BN74" s="63"/>
      <c r="BO74" s="63"/>
      <c r="BP74" s="63"/>
      <c r="BQ74" s="60">
        <v>68</v>
      </c>
      <c r="BR74" s="89"/>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5"/>
    </row>
    <row r="75" spans="1:131" s="52" customFormat="1" ht="26.25" customHeight="1" x14ac:dyDescent="0.15">
      <c r="A75" s="60">
        <v>8</v>
      </c>
      <c r="B75" s="708"/>
      <c r="C75" s="709"/>
      <c r="D75" s="709"/>
      <c r="E75" s="709"/>
      <c r="F75" s="709"/>
      <c r="G75" s="709"/>
      <c r="H75" s="709"/>
      <c r="I75" s="709"/>
      <c r="J75" s="709"/>
      <c r="K75" s="709"/>
      <c r="L75" s="709"/>
      <c r="M75" s="709"/>
      <c r="N75" s="709"/>
      <c r="O75" s="709"/>
      <c r="P75" s="710"/>
      <c r="Q75" s="720"/>
      <c r="R75" s="715"/>
      <c r="S75" s="715"/>
      <c r="T75" s="715"/>
      <c r="U75" s="717"/>
      <c r="V75" s="713"/>
      <c r="W75" s="715"/>
      <c r="X75" s="715"/>
      <c r="Y75" s="715"/>
      <c r="Z75" s="717"/>
      <c r="AA75" s="713"/>
      <c r="AB75" s="715"/>
      <c r="AC75" s="715"/>
      <c r="AD75" s="715"/>
      <c r="AE75" s="717"/>
      <c r="AF75" s="713"/>
      <c r="AG75" s="715"/>
      <c r="AH75" s="715"/>
      <c r="AI75" s="715"/>
      <c r="AJ75" s="717"/>
      <c r="AK75" s="713"/>
      <c r="AL75" s="715"/>
      <c r="AM75" s="715"/>
      <c r="AN75" s="715"/>
      <c r="AO75" s="717"/>
      <c r="AP75" s="713"/>
      <c r="AQ75" s="715"/>
      <c r="AR75" s="715"/>
      <c r="AS75" s="715"/>
      <c r="AT75" s="717"/>
      <c r="AU75" s="713"/>
      <c r="AV75" s="715"/>
      <c r="AW75" s="715"/>
      <c r="AX75" s="715"/>
      <c r="AY75" s="717"/>
      <c r="AZ75" s="718"/>
      <c r="BA75" s="718"/>
      <c r="BB75" s="718"/>
      <c r="BC75" s="718"/>
      <c r="BD75" s="719"/>
      <c r="BE75" s="63"/>
      <c r="BF75" s="63"/>
      <c r="BG75" s="63"/>
      <c r="BH75" s="63"/>
      <c r="BI75" s="63"/>
      <c r="BJ75" s="63"/>
      <c r="BK75" s="63"/>
      <c r="BL75" s="63"/>
      <c r="BM75" s="63"/>
      <c r="BN75" s="63"/>
      <c r="BO75" s="63"/>
      <c r="BP75" s="63"/>
      <c r="BQ75" s="60">
        <v>69</v>
      </c>
      <c r="BR75" s="89"/>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5"/>
    </row>
    <row r="76" spans="1:131" s="52" customFormat="1" ht="26.25" customHeight="1" x14ac:dyDescent="0.15">
      <c r="A76" s="60">
        <v>9</v>
      </c>
      <c r="B76" s="708"/>
      <c r="C76" s="709"/>
      <c r="D76" s="709"/>
      <c r="E76" s="709"/>
      <c r="F76" s="709"/>
      <c r="G76" s="709"/>
      <c r="H76" s="709"/>
      <c r="I76" s="709"/>
      <c r="J76" s="709"/>
      <c r="K76" s="709"/>
      <c r="L76" s="709"/>
      <c r="M76" s="709"/>
      <c r="N76" s="709"/>
      <c r="O76" s="709"/>
      <c r="P76" s="710"/>
      <c r="Q76" s="720"/>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63"/>
      <c r="BF76" s="63"/>
      <c r="BG76" s="63"/>
      <c r="BH76" s="63"/>
      <c r="BI76" s="63"/>
      <c r="BJ76" s="63"/>
      <c r="BK76" s="63"/>
      <c r="BL76" s="63"/>
      <c r="BM76" s="63"/>
      <c r="BN76" s="63"/>
      <c r="BO76" s="63"/>
      <c r="BP76" s="63"/>
      <c r="BQ76" s="60">
        <v>70</v>
      </c>
      <c r="BR76" s="89"/>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5"/>
    </row>
    <row r="77" spans="1:131" s="52" customFormat="1" ht="26.25" customHeight="1" x14ac:dyDescent="0.15">
      <c r="A77" s="60">
        <v>10</v>
      </c>
      <c r="B77" s="708"/>
      <c r="C77" s="709"/>
      <c r="D77" s="709"/>
      <c r="E77" s="709"/>
      <c r="F77" s="709"/>
      <c r="G77" s="709"/>
      <c r="H77" s="709"/>
      <c r="I77" s="709"/>
      <c r="J77" s="709"/>
      <c r="K77" s="709"/>
      <c r="L77" s="709"/>
      <c r="M77" s="709"/>
      <c r="N77" s="709"/>
      <c r="O77" s="709"/>
      <c r="P77" s="710"/>
      <c r="Q77" s="720"/>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63"/>
      <c r="BF77" s="63"/>
      <c r="BG77" s="63"/>
      <c r="BH77" s="63"/>
      <c r="BI77" s="63"/>
      <c r="BJ77" s="63"/>
      <c r="BK77" s="63"/>
      <c r="BL77" s="63"/>
      <c r="BM77" s="63"/>
      <c r="BN77" s="63"/>
      <c r="BO77" s="63"/>
      <c r="BP77" s="63"/>
      <c r="BQ77" s="60">
        <v>71</v>
      </c>
      <c r="BR77" s="89"/>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5"/>
    </row>
    <row r="78" spans="1:131" s="52" customFormat="1" ht="26.25" customHeight="1" x14ac:dyDescent="0.15">
      <c r="A78" s="60">
        <v>11</v>
      </c>
      <c r="B78" s="708"/>
      <c r="C78" s="709"/>
      <c r="D78" s="709"/>
      <c r="E78" s="709"/>
      <c r="F78" s="709"/>
      <c r="G78" s="709"/>
      <c r="H78" s="709"/>
      <c r="I78" s="709"/>
      <c r="J78" s="709"/>
      <c r="K78" s="709"/>
      <c r="L78" s="709"/>
      <c r="M78" s="709"/>
      <c r="N78" s="709"/>
      <c r="O78" s="709"/>
      <c r="P78" s="710"/>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63"/>
      <c r="BF78" s="63"/>
      <c r="BG78" s="63"/>
      <c r="BH78" s="63"/>
      <c r="BI78" s="63"/>
      <c r="BJ78" s="55"/>
      <c r="BK78" s="55"/>
      <c r="BL78" s="55"/>
      <c r="BM78" s="55"/>
      <c r="BN78" s="55"/>
      <c r="BO78" s="63"/>
      <c r="BP78" s="63"/>
      <c r="BQ78" s="60">
        <v>72</v>
      </c>
      <c r="BR78" s="89"/>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5"/>
    </row>
    <row r="79" spans="1:131" s="52" customFormat="1" ht="26.25" customHeight="1" x14ac:dyDescent="0.15">
      <c r="A79" s="60">
        <v>12</v>
      </c>
      <c r="B79" s="708"/>
      <c r="C79" s="709"/>
      <c r="D79" s="709"/>
      <c r="E79" s="709"/>
      <c r="F79" s="709"/>
      <c r="G79" s="709"/>
      <c r="H79" s="709"/>
      <c r="I79" s="709"/>
      <c r="J79" s="709"/>
      <c r="K79" s="709"/>
      <c r="L79" s="709"/>
      <c r="M79" s="709"/>
      <c r="N79" s="709"/>
      <c r="O79" s="709"/>
      <c r="P79" s="710"/>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63"/>
      <c r="BF79" s="63"/>
      <c r="BG79" s="63"/>
      <c r="BH79" s="63"/>
      <c r="BI79" s="63"/>
      <c r="BJ79" s="55"/>
      <c r="BK79" s="55"/>
      <c r="BL79" s="55"/>
      <c r="BM79" s="55"/>
      <c r="BN79" s="55"/>
      <c r="BO79" s="63"/>
      <c r="BP79" s="63"/>
      <c r="BQ79" s="60">
        <v>73</v>
      </c>
      <c r="BR79" s="89"/>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5"/>
    </row>
    <row r="80" spans="1:131" s="52" customFormat="1" ht="26.25" customHeight="1" x14ac:dyDescent="0.15">
      <c r="A80" s="60">
        <v>13</v>
      </c>
      <c r="B80" s="708"/>
      <c r="C80" s="709"/>
      <c r="D80" s="709"/>
      <c r="E80" s="709"/>
      <c r="F80" s="709"/>
      <c r="G80" s="709"/>
      <c r="H80" s="709"/>
      <c r="I80" s="709"/>
      <c r="J80" s="709"/>
      <c r="K80" s="709"/>
      <c r="L80" s="709"/>
      <c r="M80" s="709"/>
      <c r="N80" s="709"/>
      <c r="O80" s="709"/>
      <c r="P80" s="710"/>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63"/>
      <c r="BF80" s="63"/>
      <c r="BG80" s="63"/>
      <c r="BH80" s="63"/>
      <c r="BI80" s="63"/>
      <c r="BJ80" s="63"/>
      <c r="BK80" s="63"/>
      <c r="BL80" s="63"/>
      <c r="BM80" s="63"/>
      <c r="BN80" s="63"/>
      <c r="BO80" s="63"/>
      <c r="BP80" s="63"/>
      <c r="BQ80" s="60">
        <v>74</v>
      </c>
      <c r="BR80" s="89"/>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5"/>
    </row>
    <row r="81" spans="1:131" s="52" customFormat="1" ht="26.25" customHeight="1" x14ac:dyDescent="0.15">
      <c r="A81" s="60">
        <v>14</v>
      </c>
      <c r="B81" s="708"/>
      <c r="C81" s="709"/>
      <c r="D81" s="709"/>
      <c r="E81" s="709"/>
      <c r="F81" s="709"/>
      <c r="G81" s="709"/>
      <c r="H81" s="709"/>
      <c r="I81" s="709"/>
      <c r="J81" s="709"/>
      <c r="K81" s="709"/>
      <c r="L81" s="709"/>
      <c r="M81" s="709"/>
      <c r="N81" s="709"/>
      <c r="O81" s="709"/>
      <c r="P81" s="710"/>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63"/>
      <c r="BF81" s="63"/>
      <c r="BG81" s="63"/>
      <c r="BH81" s="63"/>
      <c r="BI81" s="63"/>
      <c r="BJ81" s="63"/>
      <c r="BK81" s="63"/>
      <c r="BL81" s="63"/>
      <c r="BM81" s="63"/>
      <c r="BN81" s="63"/>
      <c r="BO81" s="63"/>
      <c r="BP81" s="63"/>
      <c r="BQ81" s="60">
        <v>75</v>
      </c>
      <c r="BR81" s="89"/>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5"/>
    </row>
    <row r="82" spans="1:131" s="52" customFormat="1" ht="26.25" customHeight="1" x14ac:dyDescent="0.15">
      <c r="A82" s="60">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63"/>
      <c r="BF82" s="63"/>
      <c r="BG82" s="63"/>
      <c r="BH82" s="63"/>
      <c r="BI82" s="63"/>
      <c r="BJ82" s="63"/>
      <c r="BK82" s="63"/>
      <c r="BL82" s="63"/>
      <c r="BM82" s="63"/>
      <c r="BN82" s="63"/>
      <c r="BO82" s="63"/>
      <c r="BP82" s="63"/>
      <c r="BQ82" s="60">
        <v>76</v>
      </c>
      <c r="BR82" s="89"/>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5"/>
    </row>
    <row r="83" spans="1:131" s="52" customFormat="1" ht="26.25" customHeight="1" x14ac:dyDescent="0.15">
      <c r="A83" s="60">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63"/>
      <c r="BF83" s="63"/>
      <c r="BG83" s="63"/>
      <c r="BH83" s="63"/>
      <c r="BI83" s="63"/>
      <c r="BJ83" s="63"/>
      <c r="BK83" s="63"/>
      <c r="BL83" s="63"/>
      <c r="BM83" s="63"/>
      <c r="BN83" s="63"/>
      <c r="BO83" s="63"/>
      <c r="BP83" s="63"/>
      <c r="BQ83" s="60">
        <v>77</v>
      </c>
      <c r="BR83" s="89"/>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5"/>
    </row>
    <row r="84" spans="1:131" s="52" customFormat="1" ht="26.25" customHeight="1" x14ac:dyDescent="0.15">
      <c r="A84" s="60">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63"/>
      <c r="BF84" s="63"/>
      <c r="BG84" s="63"/>
      <c r="BH84" s="63"/>
      <c r="BI84" s="63"/>
      <c r="BJ84" s="63"/>
      <c r="BK84" s="63"/>
      <c r="BL84" s="63"/>
      <c r="BM84" s="63"/>
      <c r="BN84" s="63"/>
      <c r="BO84" s="63"/>
      <c r="BP84" s="63"/>
      <c r="BQ84" s="60">
        <v>78</v>
      </c>
      <c r="BR84" s="89"/>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5"/>
    </row>
    <row r="85" spans="1:131" s="52" customFormat="1" ht="26.25" customHeight="1" x14ac:dyDescent="0.15">
      <c r="A85" s="60">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63"/>
      <c r="BF85" s="63"/>
      <c r="BG85" s="63"/>
      <c r="BH85" s="63"/>
      <c r="BI85" s="63"/>
      <c r="BJ85" s="63"/>
      <c r="BK85" s="63"/>
      <c r="BL85" s="63"/>
      <c r="BM85" s="63"/>
      <c r="BN85" s="63"/>
      <c r="BO85" s="63"/>
      <c r="BP85" s="63"/>
      <c r="BQ85" s="60">
        <v>79</v>
      </c>
      <c r="BR85" s="89"/>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5"/>
    </row>
    <row r="86" spans="1:131" s="52" customFormat="1" ht="26.25" customHeight="1" x14ac:dyDescent="0.15">
      <c r="A86" s="60">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63"/>
      <c r="BF86" s="63"/>
      <c r="BG86" s="63"/>
      <c r="BH86" s="63"/>
      <c r="BI86" s="63"/>
      <c r="BJ86" s="63"/>
      <c r="BK86" s="63"/>
      <c r="BL86" s="63"/>
      <c r="BM86" s="63"/>
      <c r="BN86" s="63"/>
      <c r="BO86" s="63"/>
      <c r="BP86" s="63"/>
      <c r="BQ86" s="60">
        <v>80</v>
      </c>
      <c r="BR86" s="89"/>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5"/>
    </row>
    <row r="87" spans="1:131" s="52" customFormat="1" ht="26.25" customHeight="1" x14ac:dyDescent="0.15">
      <c r="A87" s="65">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63"/>
      <c r="BF87" s="63"/>
      <c r="BG87" s="63"/>
      <c r="BH87" s="63"/>
      <c r="BI87" s="63"/>
      <c r="BJ87" s="63"/>
      <c r="BK87" s="63"/>
      <c r="BL87" s="63"/>
      <c r="BM87" s="63"/>
      <c r="BN87" s="63"/>
      <c r="BO87" s="63"/>
      <c r="BP87" s="63"/>
      <c r="BQ87" s="60">
        <v>81</v>
      </c>
      <c r="BR87" s="89"/>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5"/>
    </row>
    <row r="88" spans="1:131" s="52" customFormat="1" ht="26.25" customHeight="1" x14ac:dyDescent="0.15">
      <c r="A88" s="61" t="s">
        <v>257</v>
      </c>
      <c r="B88" s="731" t="s">
        <v>187</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607</v>
      </c>
      <c r="AG88" s="735"/>
      <c r="AH88" s="735"/>
      <c r="AI88" s="735"/>
      <c r="AJ88" s="735"/>
      <c r="AK88" s="740"/>
      <c r="AL88" s="740"/>
      <c r="AM88" s="740"/>
      <c r="AN88" s="740"/>
      <c r="AO88" s="740"/>
      <c r="AP88" s="735">
        <v>3655</v>
      </c>
      <c r="AQ88" s="735"/>
      <c r="AR88" s="735"/>
      <c r="AS88" s="735"/>
      <c r="AT88" s="735"/>
      <c r="AU88" s="735">
        <v>780</v>
      </c>
      <c r="AV88" s="735"/>
      <c r="AW88" s="735"/>
      <c r="AX88" s="735"/>
      <c r="AY88" s="735"/>
      <c r="AZ88" s="741"/>
      <c r="BA88" s="741"/>
      <c r="BB88" s="741"/>
      <c r="BC88" s="741"/>
      <c r="BD88" s="742"/>
      <c r="BE88" s="63"/>
      <c r="BF88" s="63"/>
      <c r="BG88" s="63"/>
      <c r="BH88" s="63"/>
      <c r="BI88" s="63"/>
      <c r="BJ88" s="63"/>
      <c r="BK88" s="63"/>
      <c r="BL88" s="63"/>
      <c r="BM88" s="63"/>
      <c r="BN88" s="63"/>
      <c r="BO88" s="63"/>
      <c r="BP88" s="63"/>
      <c r="BQ88" s="60">
        <v>82</v>
      </c>
      <c r="BR88" s="89"/>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257</v>
      </c>
      <c r="BR102" s="731" t="s">
        <v>450</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1</v>
      </c>
      <c r="CS102" s="744"/>
      <c r="CT102" s="744"/>
      <c r="CU102" s="744"/>
      <c r="CV102" s="784"/>
      <c r="CW102" s="783">
        <v>40</v>
      </c>
      <c r="CX102" s="744"/>
      <c r="CY102" s="744"/>
      <c r="CZ102" s="744"/>
      <c r="DA102" s="784"/>
      <c r="DB102" s="783"/>
      <c r="DC102" s="744"/>
      <c r="DD102" s="744"/>
      <c r="DE102" s="744"/>
      <c r="DF102" s="784"/>
      <c r="DG102" s="783"/>
      <c r="DH102" s="744"/>
      <c r="DI102" s="744"/>
      <c r="DJ102" s="744"/>
      <c r="DK102" s="784"/>
      <c r="DL102" s="783"/>
      <c r="DM102" s="744"/>
      <c r="DN102" s="744"/>
      <c r="DO102" s="744"/>
      <c r="DP102" s="784"/>
      <c r="DQ102" s="783"/>
      <c r="DR102" s="744"/>
      <c r="DS102" s="744"/>
      <c r="DT102" s="744"/>
      <c r="DU102" s="784"/>
      <c r="DV102" s="731"/>
      <c r="DW102" s="732"/>
      <c r="DX102" s="732"/>
      <c r="DY102" s="732"/>
      <c r="DZ102" s="785"/>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6" t="s">
        <v>466</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7" t="s">
        <v>467</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468</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285</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8" t="s">
        <v>469</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203</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5" customFormat="1" ht="26.25" customHeight="1" x14ac:dyDescent="0.15">
      <c r="A109" s="791" t="s">
        <v>470</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471</v>
      </c>
      <c r="AB109" s="792"/>
      <c r="AC109" s="792"/>
      <c r="AD109" s="792"/>
      <c r="AE109" s="793"/>
      <c r="AF109" s="794" t="s">
        <v>164</v>
      </c>
      <c r="AG109" s="792"/>
      <c r="AH109" s="792"/>
      <c r="AI109" s="792"/>
      <c r="AJ109" s="793"/>
      <c r="AK109" s="794" t="s">
        <v>392</v>
      </c>
      <c r="AL109" s="792"/>
      <c r="AM109" s="792"/>
      <c r="AN109" s="792"/>
      <c r="AO109" s="793"/>
      <c r="AP109" s="794" t="s">
        <v>472</v>
      </c>
      <c r="AQ109" s="792"/>
      <c r="AR109" s="792"/>
      <c r="AS109" s="792"/>
      <c r="AT109" s="795"/>
      <c r="AU109" s="791" t="s">
        <v>470</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471</v>
      </c>
      <c r="BR109" s="792"/>
      <c r="BS109" s="792"/>
      <c r="BT109" s="792"/>
      <c r="BU109" s="793"/>
      <c r="BV109" s="794" t="s">
        <v>164</v>
      </c>
      <c r="BW109" s="792"/>
      <c r="BX109" s="792"/>
      <c r="BY109" s="792"/>
      <c r="BZ109" s="793"/>
      <c r="CA109" s="794" t="s">
        <v>392</v>
      </c>
      <c r="CB109" s="792"/>
      <c r="CC109" s="792"/>
      <c r="CD109" s="792"/>
      <c r="CE109" s="793"/>
      <c r="CF109" s="796" t="s">
        <v>472</v>
      </c>
      <c r="CG109" s="796"/>
      <c r="CH109" s="796"/>
      <c r="CI109" s="796"/>
      <c r="CJ109" s="796"/>
      <c r="CK109" s="794" t="s">
        <v>95</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471</v>
      </c>
      <c r="DH109" s="792"/>
      <c r="DI109" s="792"/>
      <c r="DJ109" s="792"/>
      <c r="DK109" s="793"/>
      <c r="DL109" s="794" t="s">
        <v>164</v>
      </c>
      <c r="DM109" s="792"/>
      <c r="DN109" s="792"/>
      <c r="DO109" s="792"/>
      <c r="DP109" s="793"/>
      <c r="DQ109" s="794" t="s">
        <v>392</v>
      </c>
      <c r="DR109" s="792"/>
      <c r="DS109" s="792"/>
      <c r="DT109" s="792"/>
      <c r="DU109" s="793"/>
      <c r="DV109" s="794" t="s">
        <v>472</v>
      </c>
      <c r="DW109" s="792"/>
      <c r="DX109" s="792"/>
      <c r="DY109" s="792"/>
      <c r="DZ109" s="795"/>
    </row>
    <row r="110" spans="1:131" s="55" customFormat="1" ht="26.25" customHeight="1" x14ac:dyDescent="0.15">
      <c r="A110" s="797" t="s">
        <v>327</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2640772</v>
      </c>
      <c r="AB110" s="801"/>
      <c r="AC110" s="801"/>
      <c r="AD110" s="801"/>
      <c r="AE110" s="802"/>
      <c r="AF110" s="803">
        <v>2705818</v>
      </c>
      <c r="AG110" s="801"/>
      <c r="AH110" s="801"/>
      <c r="AI110" s="801"/>
      <c r="AJ110" s="802"/>
      <c r="AK110" s="803">
        <v>2742794</v>
      </c>
      <c r="AL110" s="801"/>
      <c r="AM110" s="801"/>
      <c r="AN110" s="801"/>
      <c r="AO110" s="802"/>
      <c r="AP110" s="804">
        <v>21.6</v>
      </c>
      <c r="AQ110" s="805"/>
      <c r="AR110" s="805"/>
      <c r="AS110" s="805"/>
      <c r="AT110" s="806"/>
      <c r="AU110" s="1020" t="s">
        <v>107</v>
      </c>
      <c r="AV110" s="1021"/>
      <c r="AW110" s="1021"/>
      <c r="AX110" s="1021"/>
      <c r="AY110" s="1021"/>
      <c r="AZ110" s="807" t="s">
        <v>473</v>
      </c>
      <c r="BA110" s="798"/>
      <c r="BB110" s="798"/>
      <c r="BC110" s="798"/>
      <c r="BD110" s="798"/>
      <c r="BE110" s="798"/>
      <c r="BF110" s="798"/>
      <c r="BG110" s="798"/>
      <c r="BH110" s="798"/>
      <c r="BI110" s="798"/>
      <c r="BJ110" s="798"/>
      <c r="BK110" s="798"/>
      <c r="BL110" s="798"/>
      <c r="BM110" s="798"/>
      <c r="BN110" s="798"/>
      <c r="BO110" s="798"/>
      <c r="BP110" s="799"/>
      <c r="BQ110" s="808">
        <v>25347143</v>
      </c>
      <c r="BR110" s="809"/>
      <c r="BS110" s="809"/>
      <c r="BT110" s="809"/>
      <c r="BU110" s="809"/>
      <c r="BV110" s="809">
        <v>24189947</v>
      </c>
      <c r="BW110" s="809"/>
      <c r="BX110" s="809"/>
      <c r="BY110" s="809"/>
      <c r="BZ110" s="809"/>
      <c r="CA110" s="809">
        <v>23867021</v>
      </c>
      <c r="CB110" s="809"/>
      <c r="CC110" s="809"/>
      <c r="CD110" s="809"/>
      <c r="CE110" s="809"/>
      <c r="CF110" s="810">
        <v>187.9</v>
      </c>
      <c r="CG110" s="811"/>
      <c r="CH110" s="811"/>
      <c r="CI110" s="811"/>
      <c r="CJ110" s="811"/>
      <c r="CK110" s="1026" t="s">
        <v>385</v>
      </c>
      <c r="CL110" s="1027"/>
      <c r="CM110" s="812" t="s">
        <v>475</v>
      </c>
      <c r="CN110" s="813"/>
      <c r="CO110" s="813"/>
      <c r="CP110" s="813"/>
      <c r="CQ110" s="813"/>
      <c r="CR110" s="813"/>
      <c r="CS110" s="813"/>
      <c r="CT110" s="813"/>
      <c r="CU110" s="813"/>
      <c r="CV110" s="813"/>
      <c r="CW110" s="813"/>
      <c r="CX110" s="813"/>
      <c r="CY110" s="813"/>
      <c r="CZ110" s="813"/>
      <c r="DA110" s="813"/>
      <c r="DB110" s="813"/>
      <c r="DC110" s="813"/>
      <c r="DD110" s="813"/>
      <c r="DE110" s="813"/>
      <c r="DF110" s="814"/>
      <c r="DG110" s="808" t="s">
        <v>202</v>
      </c>
      <c r="DH110" s="809"/>
      <c r="DI110" s="809"/>
      <c r="DJ110" s="809"/>
      <c r="DK110" s="809"/>
      <c r="DL110" s="809" t="s">
        <v>202</v>
      </c>
      <c r="DM110" s="809"/>
      <c r="DN110" s="809"/>
      <c r="DO110" s="809"/>
      <c r="DP110" s="809"/>
      <c r="DQ110" s="809" t="s">
        <v>202</v>
      </c>
      <c r="DR110" s="809"/>
      <c r="DS110" s="809"/>
      <c r="DT110" s="809"/>
      <c r="DU110" s="809"/>
      <c r="DV110" s="815" t="s">
        <v>202</v>
      </c>
      <c r="DW110" s="815"/>
      <c r="DX110" s="815"/>
      <c r="DY110" s="815"/>
      <c r="DZ110" s="816"/>
    </row>
    <row r="111" spans="1:131" s="55" customFormat="1" ht="26.25" customHeight="1" x14ac:dyDescent="0.15">
      <c r="A111" s="817" t="s">
        <v>455</v>
      </c>
      <c r="B111" s="818"/>
      <c r="C111" s="818"/>
      <c r="D111" s="818"/>
      <c r="E111" s="818"/>
      <c r="F111" s="818"/>
      <c r="G111" s="818"/>
      <c r="H111" s="818"/>
      <c r="I111" s="818"/>
      <c r="J111" s="818"/>
      <c r="K111" s="818"/>
      <c r="L111" s="818"/>
      <c r="M111" s="818"/>
      <c r="N111" s="818"/>
      <c r="O111" s="818"/>
      <c r="P111" s="818"/>
      <c r="Q111" s="818"/>
      <c r="R111" s="818"/>
      <c r="S111" s="818"/>
      <c r="T111" s="818"/>
      <c r="U111" s="818"/>
      <c r="V111" s="818"/>
      <c r="W111" s="818"/>
      <c r="X111" s="818"/>
      <c r="Y111" s="818"/>
      <c r="Z111" s="819"/>
      <c r="AA111" s="820" t="s">
        <v>202</v>
      </c>
      <c r="AB111" s="821"/>
      <c r="AC111" s="821"/>
      <c r="AD111" s="821"/>
      <c r="AE111" s="822"/>
      <c r="AF111" s="823" t="s">
        <v>202</v>
      </c>
      <c r="AG111" s="821"/>
      <c r="AH111" s="821"/>
      <c r="AI111" s="821"/>
      <c r="AJ111" s="822"/>
      <c r="AK111" s="823" t="s">
        <v>202</v>
      </c>
      <c r="AL111" s="821"/>
      <c r="AM111" s="821"/>
      <c r="AN111" s="821"/>
      <c r="AO111" s="822"/>
      <c r="AP111" s="824" t="s">
        <v>202</v>
      </c>
      <c r="AQ111" s="825"/>
      <c r="AR111" s="825"/>
      <c r="AS111" s="825"/>
      <c r="AT111" s="826"/>
      <c r="AU111" s="1022"/>
      <c r="AV111" s="1023"/>
      <c r="AW111" s="1023"/>
      <c r="AX111" s="1023"/>
      <c r="AY111" s="1023"/>
      <c r="AZ111" s="827" t="s">
        <v>476</v>
      </c>
      <c r="BA111" s="828"/>
      <c r="BB111" s="828"/>
      <c r="BC111" s="828"/>
      <c r="BD111" s="828"/>
      <c r="BE111" s="828"/>
      <c r="BF111" s="828"/>
      <c r="BG111" s="828"/>
      <c r="BH111" s="828"/>
      <c r="BI111" s="828"/>
      <c r="BJ111" s="828"/>
      <c r="BK111" s="828"/>
      <c r="BL111" s="828"/>
      <c r="BM111" s="828"/>
      <c r="BN111" s="828"/>
      <c r="BO111" s="828"/>
      <c r="BP111" s="829"/>
      <c r="BQ111" s="830" t="s">
        <v>202</v>
      </c>
      <c r="BR111" s="831"/>
      <c r="BS111" s="831"/>
      <c r="BT111" s="831"/>
      <c r="BU111" s="831"/>
      <c r="BV111" s="831" t="s">
        <v>202</v>
      </c>
      <c r="BW111" s="831"/>
      <c r="BX111" s="831"/>
      <c r="BY111" s="831"/>
      <c r="BZ111" s="831"/>
      <c r="CA111" s="831" t="s">
        <v>202</v>
      </c>
      <c r="CB111" s="831"/>
      <c r="CC111" s="831"/>
      <c r="CD111" s="831"/>
      <c r="CE111" s="831"/>
      <c r="CF111" s="832" t="s">
        <v>202</v>
      </c>
      <c r="CG111" s="833"/>
      <c r="CH111" s="833"/>
      <c r="CI111" s="833"/>
      <c r="CJ111" s="833"/>
      <c r="CK111" s="1028"/>
      <c r="CL111" s="1029"/>
      <c r="CM111" s="834" t="s">
        <v>137</v>
      </c>
      <c r="CN111" s="835"/>
      <c r="CO111" s="835"/>
      <c r="CP111" s="835"/>
      <c r="CQ111" s="835"/>
      <c r="CR111" s="835"/>
      <c r="CS111" s="835"/>
      <c r="CT111" s="835"/>
      <c r="CU111" s="835"/>
      <c r="CV111" s="835"/>
      <c r="CW111" s="835"/>
      <c r="CX111" s="835"/>
      <c r="CY111" s="835"/>
      <c r="CZ111" s="835"/>
      <c r="DA111" s="835"/>
      <c r="DB111" s="835"/>
      <c r="DC111" s="835"/>
      <c r="DD111" s="835"/>
      <c r="DE111" s="835"/>
      <c r="DF111" s="836"/>
      <c r="DG111" s="830" t="s">
        <v>202</v>
      </c>
      <c r="DH111" s="831"/>
      <c r="DI111" s="831"/>
      <c r="DJ111" s="831"/>
      <c r="DK111" s="831"/>
      <c r="DL111" s="831" t="s">
        <v>202</v>
      </c>
      <c r="DM111" s="831"/>
      <c r="DN111" s="831"/>
      <c r="DO111" s="831"/>
      <c r="DP111" s="831"/>
      <c r="DQ111" s="831" t="s">
        <v>202</v>
      </c>
      <c r="DR111" s="831"/>
      <c r="DS111" s="831"/>
      <c r="DT111" s="831"/>
      <c r="DU111" s="831"/>
      <c r="DV111" s="837" t="s">
        <v>202</v>
      </c>
      <c r="DW111" s="837"/>
      <c r="DX111" s="837"/>
      <c r="DY111" s="837"/>
      <c r="DZ111" s="838"/>
    </row>
    <row r="112" spans="1:131" s="55" customFormat="1" ht="26.25" customHeight="1" x14ac:dyDescent="0.15">
      <c r="A112" s="989" t="s">
        <v>155</v>
      </c>
      <c r="B112" s="990"/>
      <c r="C112" s="828" t="s">
        <v>478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20" t="s">
        <v>202</v>
      </c>
      <c r="AB112" s="821"/>
      <c r="AC112" s="821"/>
      <c r="AD112" s="821"/>
      <c r="AE112" s="822"/>
      <c r="AF112" s="823" t="s">
        <v>202</v>
      </c>
      <c r="AG112" s="821"/>
      <c r="AH112" s="821"/>
      <c r="AI112" s="821"/>
      <c r="AJ112" s="822"/>
      <c r="AK112" s="823" t="s">
        <v>202</v>
      </c>
      <c r="AL112" s="821"/>
      <c r="AM112" s="821"/>
      <c r="AN112" s="821"/>
      <c r="AO112" s="822"/>
      <c r="AP112" s="824" t="s">
        <v>202</v>
      </c>
      <c r="AQ112" s="825"/>
      <c r="AR112" s="825"/>
      <c r="AS112" s="825"/>
      <c r="AT112" s="826"/>
      <c r="AU112" s="1022"/>
      <c r="AV112" s="1023"/>
      <c r="AW112" s="1023"/>
      <c r="AX112" s="1023"/>
      <c r="AY112" s="1023"/>
      <c r="AZ112" s="827" t="s">
        <v>273</v>
      </c>
      <c r="BA112" s="828"/>
      <c r="BB112" s="828"/>
      <c r="BC112" s="828"/>
      <c r="BD112" s="828"/>
      <c r="BE112" s="828"/>
      <c r="BF112" s="828"/>
      <c r="BG112" s="828"/>
      <c r="BH112" s="828"/>
      <c r="BI112" s="828"/>
      <c r="BJ112" s="828"/>
      <c r="BK112" s="828"/>
      <c r="BL112" s="828"/>
      <c r="BM112" s="828"/>
      <c r="BN112" s="828"/>
      <c r="BO112" s="828"/>
      <c r="BP112" s="829"/>
      <c r="BQ112" s="830">
        <v>9349163</v>
      </c>
      <c r="BR112" s="831"/>
      <c r="BS112" s="831"/>
      <c r="BT112" s="831"/>
      <c r="BU112" s="831"/>
      <c r="BV112" s="831">
        <v>8736685</v>
      </c>
      <c r="BW112" s="831"/>
      <c r="BX112" s="831"/>
      <c r="BY112" s="831"/>
      <c r="BZ112" s="831"/>
      <c r="CA112" s="831">
        <v>8033314</v>
      </c>
      <c r="CB112" s="831"/>
      <c r="CC112" s="831"/>
      <c r="CD112" s="831"/>
      <c r="CE112" s="831"/>
      <c r="CF112" s="832">
        <v>63.2</v>
      </c>
      <c r="CG112" s="833"/>
      <c r="CH112" s="833"/>
      <c r="CI112" s="833"/>
      <c r="CJ112" s="833"/>
      <c r="CK112" s="1028"/>
      <c r="CL112" s="1029"/>
      <c r="CM112" s="834" t="s">
        <v>208</v>
      </c>
      <c r="CN112" s="835"/>
      <c r="CO112" s="835"/>
      <c r="CP112" s="835"/>
      <c r="CQ112" s="835"/>
      <c r="CR112" s="835"/>
      <c r="CS112" s="835"/>
      <c r="CT112" s="835"/>
      <c r="CU112" s="835"/>
      <c r="CV112" s="835"/>
      <c r="CW112" s="835"/>
      <c r="CX112" s="835"/>
      <c r="CY112" s="835"/>
      <c r="CZ112" s="835"/>
      <c r="DA112" s="835"/>
      <c r="DB112" s="835"/>
      <c r="DC112" s="835"/>
      <c r="DD112" s="835"/>
      <c r="DE112" s="835"/>
      <c r="DF112" s="836"/>
      <c r="DG112" s="830" t="s">
        <v>202</v>
      </c>
      <c r="DH112" s="831"/>
      <c r="DI112" s="831"/>
      <c r="DJ112" s="831"/>
      <c r="DK112" s="831"/>
      <c r="DL112" s="831" t="s">
        <v>202</v>
      </c>
      <c r="DM112" s="831"/>
      <c r="DN112" s="831"/>
      <c r="DO112" s="831"/>
      <c r="DP112" s="831"/>
      <c r="DQ112" s="831" t="s">
        <v>202</v>
      </c>
      <c r="DR112" s="831"/>
      <c r="DS112" s="831"/>
      <c r="DT112" s="831"/>
      <c r="DU112" s="831"/>
      <c r="DV112" s="837" t="s">
        <v>202</v>
      </c>
      <c r="DW112" s="837"/>
      <c r="DX112" s="837"/>
      <c r="DY112" s="837"/>
      <c r="DZ112" s="838"/>
    </row>
    <row r="113" spans="1:130" s="55" customFormat="1" ht="26.25" customHeight="1" x14ac:dyDescent="0.15">
      <c r="A113" s="991"/>
      <c r="B113" s="992"/>
      <c r="C113" s="828" t="s">
        <v>479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820">
        <v>1169092</v>
      </c>
      <c r="AB113" s="821"/>
      <c r="AC113" s="821"/>
      <c r="AD113" s="821"/>
      <c r="AE113" s="822"/>
      <c r="AF113" s="823">
        <v>1126551</v>
      </c>
      <c r="AG113" s="821"/>
      <c r="AH113" s="821"/>
      <c r="AI113" s="821"/>
      <c r="AJ113" s="822"/>
      <c r="AK113" s="823">
        <v>1097637</v>
      </c>
      <c r="AL113" s="821"/>
      <c r="AM113" s="821"/>
      <c r="AN113" s="821"/>
      <c r="AO113" s="822"/>
      <c r="AP113" s="824">
        <v>8.6</v>
      </c>
      <c r="AQ113" s="825"/>
      <c r="AR113" s="825"/>
      <c r="AS113" s="825"/>
      <c r="AT113" s="826"/>
      <c r="AU113" s="1022"/>
      <c r="AV113" s="1023"/>
      <c r="AW113" s="1023"/>
      <c r="AX113" s="1023"/>
      <c r="AY113" s="1023"/>
      <c r="AZ113" s="827" t="s">
        <v>481</v>
      </c>
      <c r="BA113" s="828"/>
      <c r="BB113" s="828"/>
      <c r="BC113" s="828"/>
      <c r="BD113" s="828"/>
      <c r="BE113" s="828"/>
      <c r="BF113" s="828"/>
      <c r="BG113" s="828"/>
      <c r="BH113" s="828"/>
      <c r="BI113" s="828"/>
      <c r="BJ113" s="828"/>
      <c r="BK113" s="828"/>
      <c r="BL113" s="828"/>
      <c r="BM113" s="828"/>
      <c r="BN113" s="828"/>
      <c r="BO113" s="828"/>
      <c r="BP113" s="829"/>
      <c r="BQ113" s="830">
        <v>958214</v>
      </c>
      <c r="BR113" s="831"/>
      <c r="BS113" s="831"/>
      <c r="BT113" s="831"/>
      <c r="BU113" s="831"/>
      <c r="BV113" s="831">
        <v>870425</v>
      </c>
      <c r="BW113" s="831"/>
      <c r="BX113" s="831"/>
      <c r="BY113" s="831"/>
      <c r="BZ113" s="831"/>
      <c r="CA113" s="831">
        <v>780251</v>
      </c>
      <c r="CB113" s="831"/>
      <c r="CC113" s="831"/>
      <c r="CD113" s="831"/>
      <c r="CE113" s="831"/>
      <c r="CF113" s="832">
        <v>6.1</v>
      </c>
      <c r="CG113" s="833"/>
      <c r="CH113" s="833"/>
      <c r="CI113" s="833"/>
      <c r="CJ113" s="833"/>
      <c r="CK113" s="1028"/>
      <c r="CL113" s="1029"/>
      <c r="CM113" s="834" t="s">
        <v>403</v>
      </c>
      <c r="CN113" s="835"/>
      <c r="CO113" s="835"/>
      <c r="CP113" s="835"/>
      <c r="CQ113" s="835"/>
      <c r="CR113" s="835"/>
      <c r="CS113" s="835"/>
      <c r="CT113" s="835"/>
      <c r="CU113" s="835"/>
      <c r="CV113" s="835"/>
      <c r="CW113" s="835"/>
      <c r="CX113" s="835"/>
      <c r="CY113" s="835"/>
      <c r="CZ113" s="835"/>
      <c r="DA113" s="835"/>
      <c r="DB113" s="835"/>
      <c r="DC113" s="835"/>
      <c r="DD113" s="835"/>
      <c r="DE113" s="835"/>
      <c r="DF113" s="836"/>
      <c r="DG113" s="820" t="s">
        <v>202</v>
      </c>
      <c r="DH113" s="821"/>
      <c r="DI113" s="821"/>
      <c r="DJ113" s="821"/>
      <c r="DK113" s="822"/>
      <c r="DL113" s="823" t="s">
        <v>202</v>
      </c>
      <c r="DM113" s="821"/>
      <c r="DN113" s="821"/>
      <c r="DO113" s="821"/>
      <c r="DP113" s="822"/>
      <c r="DQ113" s="823" t="s">
        <v>202</v>
      </c>
      <c r="DR113" s="821"/>
      <c r="DS113" s="821"/>
      <c r="DT113" s="821"/>
      <c r="DU113" s="822"/>
      <c r="DV113" s="824" t="s">
        <v>202</v>
      </c>
      <c r="DW113" s="825"/>
      <c r="DX113" s="825"/>
      <c r="DY113" s="825"/>
      <c r="DZ113" s="826"/>
    </row>
    <row r="114" spans="1:130" s="55" customFormat="1" ht="26.25" customHeight="1" x14ac:dyDescent="0.15">
      <c r="A114" s="991"/>
      <c r="B114" s="992"/>
      <c r="C114" s="828" t="s">
        <v>482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20">
        <v>72694</v>
      </c>
      <c r="AB114" s="821"/>
      <c r="AC114" s="821"/>
      <c r="AD114" s="821"/>
      <c r="AE114" s="822"/>
      <c r="AF114" s="823">
        <v>98221</v>
      </c>
      <c r="AG114" s="821"/>
      <c r="AH114" s="821"/>
      <c r="AI114" s="821"/>
      <c r="AJ114" s="822"/>
      <c r="AK114" s="823">
        <v>99648</v>
      </c>
      <c r="AL114" s="821"/>
      <c r="AM114" s="821"/>
      <c r="AN114" s="821"/>
      <c r="AO114" s="822"/>
      <c r="AP114" s="824">
        <v>0.8</v>
      </c>
      <c r="AQ114" s="825"/>
      <c r="AR114" s="825"/>
      <c r="AS114" s="825"/>
      <c r="AT114" s="826"/>
      <c r="AU114" s="1022"/>
      <c r="AV114" s="1023"/>
      <c r="AW114" s="1023"/>
      <c r="AX114" s="1023"/>
      <c r="AY114" s="1023"/>
      <c r="AZ114" s="827" t="s">
        <v>197</v>
      </c>
      <c r="BA114" s="828"/>
      <c r="BB114" s="828"/>
      <c r="BC114" s="828"/>
      <c r="BD114" s="828"/>
      <c r="BE114" s="828"/>
      <c r="BF114" s="828"/>
      <c r="BG114" s="828"/>
      <c r="BH114" s="828"/>
      <c r="BI114" s="828"/>
      <c r="BJ114" s="828"/>
      <c r="BK114" s="828"/>
      <c r="BL114" s="828"/>
      <c r="BM114" s="828"/>
      <c r="BN114" s="828"/>
      <c r="BO114" s="828"/>
      <c r="BP114" s="829"/>
      <c r="BQ114" s="830">
        <v>2961319</v>
      </c>
      <c r="BR114" s="831"/>
      <c r="BS114" s="831"/>
      <c r="BT114" s="831"/>
      <c r="BU114" s="831"/>
      <c r="BV114" s="831">
        <v>2830275</v>
      </c>
      <c r="BW114" s="831"/>
      <c r="BX114" s="831"/>
      <c r="BY114" s="831"/>
      <c r="BZ114" s="831"/>
      <c r="CA114" s="831">
        <v>2771685</v>
      </c>
      <c r="CB114" s="831"/>
      <c r="CC114" s="831"/>
      <c r="CD114" s="831"/>
      <c r="CE114" s="831"/>
      <c r="CF114" s="832">
        <v>21.8</v>
      </c>
      <c r="CG114" s="833"/>
      <c r="CH114" s="833"/>
      <c r="CI114" s="833"/>
      <c r="CJ114" s="833"/>
      <c r="CK114" s="1028"/>
      <c r="CL114" s="1029"/>
      <c r="CM114" s="834" t="s">
        <v>483</v>
      </c>
      <c r="CN114" s="835"/>
      <c r="CO114" s="835"/>
      <c r="CP114" s="835"/>
      <c r="CQ114" s="835"/>
      <c r="CR114" s="835"/>
      <c r="CS114" s="835"/>
      <c r="CT114" s="835"/>
      <c r="CU114" s="835"/>
      <c r="CV114" s="835"/>
      <c r="CW114" s="835"/>
      <c r="CX114" s="835"/>
      <c r="CY114" s="835"/>
      <c r="CZ114" s="835"/>
      <c r="DA114" s="835"/>
      <c r="DB114" s="835"/>
      <c r="DC114" s="835"/>
      <c r="DD114" s="835"/>
      <c r="DE114" s="835"/>
      <c r="DF114" s="836"/>
      <c r="DG114" s="820" t="s">
        <v>202</v>
      </c>
      <c r="DH114" s="821"/>
      <c r="DI114" s="821"/>
      <c r="DJ114" s="821"/>
      <c r="DK114" s="822"/>
      <c r="DL114" s="823" t="s">
        <v>202</v>
      </c>
      <c r="DM114" s="821"/>
      <c r="DN114" s="821"/>
      <c r="DO114" s="821"/>
      <c r="DP114" s="822"/>
      <c r="DQ114" s="823" t="s">
        <v>202</v>
      </c>
      <c r="DR114" s="821"/>
      <c r="DS114" s="821"/>
      <c r="DT114" s="821"/>
      <c r="DU114" s="822"/>
      <c r="DV114" s="824" t="s">
        <v>202</v>
      </c>
      <c r="DW114" s="825"/>
      <c r="DX114" s="825"/>
      <c r="DY114" s="825"/>
      <c r="DZ114" s="826"/>
    </row>
    <row r="115" spans="1:130" s="55" customFormat="1" ht="26.25" customHeight="1" x14ac:dyDescent="0.15">
      <c r="A115" s="991"/>
      <c r="B115" s="992"/>
      <c r="C115" s="828" t="s">
        <v>375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820" t="s">
        <v>202</v>
      </c>
      <c r="AB115" s="821"/>
      <c r="AC115" s="821"/>
      <c r="AD115" s="821"/>
      <c r="AE115" s="822"/>
      <c r="AF115" s="823" t="s">
        <v>202</v>
      </c>
      <c r="AG115" s="821"/>
      <c r="AH115" s="821"/>
      <c r="AI115" s="821"/>
      <c r="AJ115" s="822"/>
      <c r="AK115" s="823" t="s">
        <v>202</v>
      </c>
      <c r="AL115" s="821"/>
      <c r="AM115" s="821"/>
      <c r="AN115" s="821"/>
      <c r="AO115" s="822"/>
      <c r="AP115" s="824" t="s">
        <v>202</v>
      </c>
      <c r="AQ115" s="825"/>
      <c r="AR115" s="825"/>
      <c r="AS115" s="825"/>
      <c r="AT115" s="826"/>
      <c r="AU115" s="1022"/>
      <c r="AV115" s="1023"/>
      <c r="AW115" s="1023"/>
      <c r="AX115" s="1023"/>
      <c r="AY115" s="1023"/>
      <c r="AZ115" s="827" t="s">
        <v>345</v>
      </c>
      <c r="BA115" s="828"/>
      <c r="BB115" s="828"/>
      <c r="BC115" s="828"/>
      <c r="BD115" s="828"/>
      <c r="BE115" s="828"/>
      <c r="BF115" s="828"/>
      <c r="BG115" s="828"/>
      <c r="BH115" s="828"/>
      <c r="BI115" s="828"/>
      <c r="BJ115" s="828"/>
      <c r="BK115" s="828"/>
      <c r="BL115" s="828"/>
      <c r="BM115" s="828"/>
      <c r="BN115" s="828"/>
      <c r="BO115" s="828"/>
      <c r="BP115" s="829"/>
      <c r="BQ115" s="830" t="s">
        <v>202</v>
      </c>
      <c r="BR115" s="831"/>
      <c r="BS115" s="831"/>
      <c r="BT115" s="831"/>
      <c r="BU115" s="831"/>
      <c r="BV115" s="831" t="s">
        <v>202</v>
      </c>
      <c r="BW115" s="831"/>
      <c r="BX115" s="831"/>
      <c r="BY115" s="831"/>
      <c r="BZ115" s="831"/>
      <c r="CA115" s="831" t="s">
        <v>202</v>
      </c>
      <c r="CB115" s="831"/>
      <c r="CC115" s="831"/>
      <c r="CD115" s="831"/>
      <c r="CE115" s="831"/>
      <c r="CF115" s="832" t="s">
        <v>202</v>
      </c>
      <c r="CG115" s="833"/>
      <c r="CH115" s="833"/>
      <c r="CI115" s="833"/>
      <c r="CJ115" s="833"/>
      <c r="CK115" s="1028"/>
      <c r="CL115" s="1029"/>
      <c r="CM115" s="827" t="s">
        <v>33</v>
      </c>
      <c r="CN115" s="839"/>
      <c r="CO115" s="839"/>
      <c r="CP115" s="839"/>
      <c r="CQ115" s="839"/>
      <c r="CR115" s="839"/>
      <c r="CS115" s="839"/>
      <c r="CT115" s="839"/>
      <c r="CU115" s="839"/>
      <c r="CV115" s="839"/>
      <c r="CW115" s="839"/>
      <c r="CX115" s="839"/>
      <c r="CY115" s="839"/>
      <c r="CZ115" s="839"/>
      <c r="DA115" s="839"/>
      <c r="DB115" s="839"/>
      <c r="DC115" s="839"/>
      <c r="DD115" s="839"/>
      <c r="DE115" s="839"/>
      <c r="DF115" s="829"/>
      <c r="DG115" s="820" t="s">
        <v>202</v>
      </c>
      <c r="DH115" s="821"/>
      <c r="DI115" s="821"/>
      <c r="DJ115" s="821"/>
      <c r="DK115" s="822"/>
      <c r="DL115" s="823" t="s">
        <v>202</v>
      </c>
      <c r="DM115" s="821"/>
      <c r="DN115" s="821"/>
      <c r="DO115" s="821"/>
      <c r="DP115" s="822"/>
      <c r="DQ115" s="823" t="s">
        <v>202</v>
      </c>
      <c r="DR115" s="821"/>
      <c r="DS115" s="821"/>
      <c r="DT115" s="821"/>
      <c r="DU115" s="822"/>
      <c r="DV115" s="824" t="s">
        <v>202</v>
      </c>
      <c r="DW115" s="825"/>
      <c r="DX115" s="825"/>
      <c r="DY115" s="825"/>
      <c r="DZ115" s="826"/>
    </row>
    <row r="116" spans="1:130" s="55" customFormat="1" ht="26.25" customHeight="1" x14ac:dyDescent="0.15">
      <c r="A116" s="993"/>
      <c r="B116" s="994"/>
      <c r="C116" s="840" t="s">
        <v>1</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820">
        <v>329</v>
      </c>
      <c r="AB116" s="821"/>
      <c r="AC116" s="821"/>
      <c r="AD116" s="821"/>
      <c r="AE116" s="822"/>
      <c r="AF116" s="823">
        <v>306</v>
      </c>
      <c r="AG116" s="821"/>
      <c r="AH116" s="821"/>
      <c r="AI116" s="821"/>
      <c r="AJ116" s="822"/>
      <c r="AK116" s="823">
        <v>579</v>
      </c>
      <c r="AL116" s="821"/>
      <c r="AM116" s="821"/>
      <c r="AN116" s="821"/>
      <c r="AO116" s="822"/>
      <c r="AP116" s="824">
        <v>0</v>
      </c>
      <c r="AQ116" s="825"/>
      <c r="AR116" s="825"/>
      <c r="AS116" s="825"/>
      <c r="AT116" s="826"/>
      <c r="AU116" s="1022"/>
      <c r="AV116" s="1023"/>
      <c r="AW116" s="1023"/>
      <c r="AX116" s="1023"/>
      <c r="AY116" s="1023"/>
      <c r="AZ116" s="842" t="s">
        <v>226</v>
      </c>
      <c r="BA116" s="843"/>
      <c r="BB116" s="843"/>
      <c r="BC116" s="843"/>
      <c r="BD116" s="843"/>
      <c r="BE116" s="843"/>
      <c r="BF116" s="843"/>
      <c r="BG116" s="843"/>
      <c r="BH116" s="843"/>
      <c r="BI116" s="843"/>
      <c r="BJ116" s="843"/>
      <c r="BK116" s="843"/>
      <c r="BL116" s="843"/>
      <c r="BM116" s="843"/>
      <c r="BN116" s="843"/>
      <c r="BO116" s="843"/>
      <c r="BP116" s="844"/>
      <c r="BQ116" s="830" t="s">
        <v>202</v>
      </c>
      <c r="BR116" s="831"/>
      <c r="BS116" s="831"/>
      <c r="BT116" s="831"/>
      <c r="BU116" s="831"/>
      <c r="BV116" s="831" t="s">
        <v>202</v>
      </c>
      <c r="BW116" s="831"/>
      <c r="BX116" s="831"/>
      <c r="BY116" s="831"/>
      <c r="BZ116" s="831"/>
      <c r="CA116" s="831" t="s">
        <v>202</v>
      </c>
      <c r="CB116" s="831"/>
      <c r="CC116" s="831"/>
      <c r="CD116" s="831"/>
      <c r="CE116" s="831"/>
      <c r="CF116" s="832" t="s">
        <v>202</v>
      </c>
      <c r="CG116" s="833"/>
      <c r="CH116" s="833"/>
      <c r="CI116" s="833"/>
      <c r="CJ116" s="833"/>
      <c r="CK116" s="1028"/>
      <c r="CL116" s="1029"/>
      <c r="CM116" s="834" t="s">
        <v>484</v>
      </c>
      <c r="CN116" s="835"/>
      <c r="CO116" s="835"/>
      <c r="CP116" s="835"/>
      <c r="CQ116" s="835"/>
      <c r="CR116" s="835"/>
      <c r="CS116" s="835"/>
      <c r="CT116" s="835"/>
      <c r="CU116" s="835"/>
      <c r="CV116" s="835"/>
      <c r="CW116" s="835"/>
      <c r="CX116" s="835"/>
      <c r="CY116" s="835"/>
      <c r="CZ116" s="835"/>
      <c r="DA116" s="835"/>
      <c r="DB116" s="835"/>
      <c r="DC116" s="835"/>
      <c r="DD116" s="835"/>
      <c r="DE116" s="835"/>
      <c r="DF116" s="836"/>
      <c r="DG116" s="820" t="s">
        <v>202</v>
      </c>
      <c r="DH116" s="821"/>
      <c r="DI116" s="821"/>
      <c r="DJ116" s="821"/>
      <c r="DK116" s="822"/>
      <c r="DL116" s="823" t="s">
        <v>202</v>
      </c>
      <c r="DM116" s="821"/>
      <c r="DN116" s="821"/>
      <c r="DO116" s="821"/>
      <c r="DP116" s="822"/>
      <c r="DQ116" s="823" t="s">
        <v>202</v>
      </c>
      <c r="DR116" s="821"/>
      <c r="DS116" s="821"/>
      <c r="DT116" s="821"/>
      <c r="DU116" s="822"/>
      <c r="DV116" s="824" t="s">
        <v>202</v>
      </c>
      <c r="DW116" s="825"/>
      <c r="DX116" s="825"/>
      <c r="DY116" s="825"/>
      <c r="DZ116" s="826"/>
    </row>
    <row r="117" spans="1:130" s="55" customFormat="1" ht="26.25" customHeight="1" x14ac:dyDescent="0.15">
      <c r="A117" s="791" t="s">
        <v>278</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45" t="s">
        <v>322</v>
      </c>
      <c r="Z117" s="793"/>
      <c r="AA117" s="846">
        <v>3882887</v>
      </c>
      <c r="AB117" s="847"/>
      <c r="AC117" s="847"/>
      <c r="AD117" s="847"/>
      <c r="AE117" s="848"/>
      <c r="AF117" s="849">
        <v>3930896</v>
      </c>
      <c r="AG117" s="847"/>
      <c r="AH117" s="847"/>
      <c r="AI117" s="847"/>
      <c r="AJ117" s="848"/>
      <c r="AK117" s="849">
        <v>3940658</v>
      </c>
      <c r="AL117" s="847"/>
      <c r="AM117" s="847"/>
      <c r="AN117" s="847"/>
      <c r="AO117" s="848"/>
      <c r="AP117" s="850"/>
      <c r="AQ117" s="851"/>
      <c r="AR117" s="851"/>
      <c r="AS117" s="851"/>
      <c r="AT117" s="852"/>
      <c r="AU117" s="1022"/>
      <c r="AV117" s="1023"/>
      <c r="AW117" s="1023"/>
      <c r="AX117" s="1023"/>
      <c r="AY117" s="1023"/>
      <c r="AZ117" s="842" t="s">
        <v>485</v>
      </c>
      <c r="BA117" s="843"/>
      <c r="BB117" s="843"/>
      <c r="BC117" s="843"/>
      <c r="BD117" s="843"/>
      <c r="BE117" s="843"/>
      <c r="BF117" s="843"/>
      <c r="BG117" s="843"/>
      <c r="BH117" s="843"/>
      <c r="BI117" s="843"/>
      <c r="BJ117" s="843"/>
      <c r="BK117" s="843"/>
      <c r="BL117" s="843"/>
      <c r="BM117" s="843"/>
      <c r="BN117" s="843"/>
      <c r="BO117" s="843"/>
      <c r="BP117" s="844"/>
      <c r="BQ117" s="830" t="s">
        <v>202</v>
      </c>
      <c r="BR117" s="831"/>
      <c r="BS117" s="831"/>
      <c r="BT117" s="831"/>
      <c r="BU117" s="831"/>
      <c r="BV117" s="831" t="s">
        <v>202</v>
      </c>
      <c r="BW117" s="831"/>
      <c r="BX117" s="831"/>
      <c r="BY117" s="831"/>
      <c r="BZ117" s="831"/>
      <c r="CA117" s="831" t="s">
        <v>202</v>
      </c>
      <c r="CB117" s="831"/>
      <c r="CC117" s="831"/>
      <c r="CD117" s="831"/>
      <c r="CE117" s="831"/>
      <c r="CF117" s="832" t="s">
        <v>202</v>
      </c>
      <c r="CG117" s="833"/>
      <c r="CH117" s="833"/>
      <c r="CI117" s="833"/>
      <c r="CJ117" s="833"/>
      <c r="CK117" s="1028"/>
      <c r="CL117" s="1029"/>
      <c r="CM117" s="834" t="s">
        <v>338</v>
      </c>
      <c r="CN117" s="835"/>
      <c r="CO117" s="835"/>
      <c r="CP117" s="835"/>
      <c r="CQ117" s="835"/>
      <c r="CR117" s="835"/>
      <c r="CS117" s="835"/>
      <c r="CT117" s="835"/>
      <c r="CU117" s="835"/>
      <c r="CV117" s="835"/>
      <c r="CW117" s="835"/>
      <c r="CX117" s="835"/>
      <c r="CY117" s="835"/>
      <c r="CZ117" s="835"/>
      <c r="DA117" s="835"/>
      <c r="DB117" s="835"/>
      <c r="DC117" s="835"/>
      <c r="DD117" s="835"/>
      <c r="DE117" s="835"/>
      <c r="DF117" s="836"/>
      <c r="DG117" s="820" t="s">
        <v>202</v>
      </c>
      <c r="DH117" s="821"/>
      <c r="DI117" s="821"/>
      <c r="DJ117" s="821"/>
      <c r="DK117" s="822"/>
      <c r="DL117" s="823" t="s">
        <v>202</v>
      </c>
      <c r="DM117" s="821"/>
      <c r="DN117" s="821"/>
      <c r="DO117" s="821"/>
      <c r="DP117" s="822"/>
      <c r="DQ117" s="823" t="s">
        <v>202</v>
      </c>
      <c r="DR117" s="821"/>
      <c r="DS117" s="821"/>
      <c r="DT117" s="821"/>
      <c r="DU117" s="822"/>
      <c r="DV117" s="824" t="s">
        <v>202</v>
      </c>
      <c r="DW117" s="825"/>
      <c r="DX117" s="825"/>
      <c r="DY117" s="825"/>
      <c r="DZ117" s="826"/>
    </row>
    <row r="118" spans="1:130" s="55" customFormat="1" ht="26.25" customHeight="1" x14ac:dyDescent="0.15">
      <c r="A118" s="791" t="s">
        <v>95</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471</v>
      </c>
      <c r="AB118" s="792"/>
      <c r="AC118" s="792"/>
      <c r="AD118" s="792"/>
      <c r="AE118" s="793"/>
      <c r="AF118" s="794" t="s">
        <v>164</v>
      </c>
      <c r="AG118" s="792"/>
      <c r="AH118" s="792"/>
      <c r="AI118" s="792"/>
      <c r="AJ118" s="793"/>
      <c r="AK118" s="794" t="s">
        <v>392</v>
      </c>
      <c r="AL118" s="792"/>
      <c r="AM118" s="792"/>
      <c r="AN118" s="792"/>
      <c r="AO118" s="793"/>
      <c r="AP118" s="794" t="s">
        <v>472</v>
      </c>
      <c r="AQ118" s="792"/>
      <c r="AR118" s="792"/>
      <c r="AS118" s="792"/>
      <c r="AT118" s="795"/>
      <c r="AU118" s="1022"/>
      <c r="AV118" s="1023"/>
      <c r="AW118" s="1023"/>
      <c r="AX118" s="1023"/>
      <c r="AY118" s="1023"/>
      <c r="AZ118" s="853" t="s">
        <v>486</v>
      </c>
      <c r="BA118" s="840"/>
      <c r="BB118" s="840"/>
      <c r="BC118" s="840"/>
      <c r="BD118" s="840"/>
      <c r="BE118" s="840"/>
      <c r="BF118" s="840"/>
      <c r="BG118" s="840"/>
      <c r="BH118" s="840"/>
      <c r="BI118" s="840"/>
      <c r="BJ118" s="840"/>
      <c r="BK118" s="840"/>
      <c r="BL118" s="840"/>
      <c r="BM118" s="840"/>
      <c r="BN118" s="840"/>
      <c r="BO118" s="840"/>
      <c r="BP118" s="841"/>
      <c r="BQ118" s="854" t="s">
        <v>202</v>
      </c>
      <c r="BR118" s="855"/>
      <c r="BS118" s="855"/>
      <c r="BT118" s="855"/>
      <c r="BU118" s="855"/>
      <c r="BV118" s="855" t="s">
        <v>202</v>
      </c>
      <c r="BW118" s="855"/>
      <c r="BX118" s="855"/>
      <c r="BY118" s="855"/>
      <c r="BZ118" s="855"/>
      <c r="CA118" s="855" t="s">
        <v>202</v>
      </c>
      <c r="CB118" s="855"/>
      <c r="CC118" s="855"/>
      <c r="CD118" s="855"/>
      <c r="CE118" s="855"/>
      <c r="CF118" s="832" t="s">
        <v>202</v>
      </c>
      <c r="CG118" s="833"/>
      <c r="CH118" s="833"/>
      <c r="CI118" s="833"/>
      <c r="CJ118" s="833"/>
      <c r="CK118" s="1028"/>
      <c r="CL118" s="1029"/>
      <c r="CM118" s="834" t="s">
        <v>487</v>
      </c>
      <c r="CN118" s="835"/>
      <c r="CO118" s="835"/>
      <c r="CP118" s="835"/>
      <c r="CQ118" s="835"/>
      <c r="CR118" s="835"/>
      <c r="CS118" s="835"/>
      <c r="CT118" s="835"/>
      <c r="CU118" s="835"/>
      <c r="CV118" s="835"/>
      <c r="CW118" s="835"/>
      <c r="CX118" s="835"/>
      <c r="CY118" s="835"/>
      <c r="CZ118" s="835"/>
      <c r="DA118" s="835"/>
      <c r="DB118" s="835"/>
      <c r="DC118" s="835"/>
      <c r="DD118" s="835"/>
      <c r="DE118" s="835"/>
      <c r="DF118" s="836"/>
      <c r="DG118" s="820" t="s">
        <v>202</v>
      </c>
      <c r="DH118" s="821"/>
      <c r="DI118" s="821"/>
      <c r="DJ118" s="821"/>
      <c r="DK118" s="822"/>
      <c r="DL118" s="823" t="s">
        <v>202</v>
      </c>
      <c r="DM118" s="821"/>
      <c r="DN118" s="821"/>
      <c r="DO118" s="821"/>
      <c r="DP118" s="822"/>
      <c r="DQ118" s="823" t="s">
        <v>202</v>
      </c>
      <c r="DR118" s="821"/>
      <c r="DS118" s="821"/>
      <c r="DT118" s="821"/>
      <c r="DU118" s="822"/>
      <c r="DV118" s="824" t="s">
        <v>202</v>
      </c>
      <c r="DW118" s="825"/>
      <c r="DX118" s="825"/>
      <c r="DY118" s="825"/>
      <c r="DZ118" s="826"/>
    </row>
    <row r="119" spans="1:130" s="55" customFormat="1" ht="26.25" customHeight="1" x14ac:dyDescent="0.15">
      <c r="A119" s="1032" t="s">
        <v>385</v>
      </c>
      <c r="B119" s="1027"/>
      <c r="C119" s="812" t="s">
        <v>475</v>
      </c>
      <c r="D119" s="813"/>
      <c r="E119" s="813"/>
      <c r="F119" s="813"/>
      <c r="G119" s="813"/>
      <c r="H119" s="813"/>
      <c r="I119" s="813"/>
      <c r="J119" s="813"/>
      <c r="K119" s="813"/>
      <c r="L119" s="813"/>
      <c r="M119" s="813"/>
      <c r="N119" s="813"/>
      <c r="O119" s="813"/>
      <c r="P119" s="813"/>
      <c r="Q119" s="813"/>
      <c r="R119" s="813"/>
      <c r="S119" s="813"/>
      <c r="T119" s="813"/>
      <c r="U119" s="813"/>
      <c r="V119" s="813"/>
      <c r="W119" s="813"/>
      <c r="X119" s="813"/>
      <c r="Y119" s="813"/>
      <c r="Z119" s="814"/>
      <c r="AA119" s="800" t="s">
        <v>202</v>
      </c>
      <c r="AB119" s="801"/>
      <c r="AC119" s="801"/>
      <c r="AD119" s="801"/>
      <c r="AE119" s="802"/>
      <c r="AF119" s="803" t="s">
        <v>202</v>
      </c>
      <c r="AG119" s="801"/>
      <c r="AH119" s="801"/>
      <c r="AI119" s="801"/>
      <c r="AJ119" s="802"/>
      <c r="AK119" s="803" t="s">
        <v>202</v>
      </c>
      <c r="AL119" s="801"/>
      <c r="AM119" s="801"/>
      <c r="AN119" s="801"/>
      <c r="AO119" s="802"/>
      <c r="AP119" s="804" t="s">
        <v>202</v>
      </c>
      <c r="AQ119" s="805"/>
      <c r="AR119" s="805"/>
      <c r="AS119" s="805"/>
      <c r="AT119" s="806"/>
      <c r="AU119" s="1024"/>
      <c r="AV119" s="1025"/>
      <c r="AW119" s="1025"/>
      <c r="AX119" s="1025"/>
      <c r="AY119" s="1025"/>
      <c r="AZ119" s="84" t="s">
        <v>278</v>
      </c>
      <c r="BA119" s="84"/>
      <c r="BB119" s="84"/>
      <c r="BC119" s="84"/>
      <c r="BD119" s="84"/>
      <c r="BE119" s="84"/>
      <c r="BF119" s="84"/>
      <c r="BG119" s="84"/>
      <c r="BH119" s="84"/>
      <c r="BI119" s="84"/>
      <c r="BJ119" s="84"/>
      <c r="BK119" s="84"/>
      <c r="BL119" s="84"/>
      <c r="BM119" s="84"/>
      <c r="BN119" s="84"/>
      <c r="BO119" s="845" t="s">
        <v>169</v>
      </c>
      <c r="BP119" s="856"/>
      <c r="BQ119" s="854">
        <v>38615839</v>
      </c>
      <c r="BR119" s="855"/>
      <c r="BS119" s="855"/>
      <c r="BT119" s="855"/>
      <c r="BU119" s="855"/>
      <c r="BV119" s="855">
        <v>36627332</v>
      </c>
      <c r="BW119" s="855"/>
      <c r="BX119" s="855"/>
      <c r="BY119" s="855"/>
      <c r="BZ119" s="855"/>
      <c r="CA119" s="855">
        <v>35452271</v>
      </c>
      <c r="CB119" s="855"/>
      <c r="CC119" s="855"/>
      <c r="CD119" s="855"/>
      <c r="CE119" s="855"/>
      <c r="CF119" s="857"/>
      <c r="CG119" s="858"/>
      <c r="CH119" s="858"/>
      <c r="CI119" s="858"/>
      <c r="CJ119" s="859"/>
      <c r="CK119" s="1030"/>
      <c r="CL119" s="1031"/>
      <c r="CM119" s="860" t="s">
        <v>489</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863" t="s">
        <v>202</v>
      </c>
      <c r="DH119" s="864"/>
      <c r="DI119" s="864"/>
      <c r="DJ119" s="864"/>
      <c r="DK119" s="865"/>
      <c r="DL119" s="866" t="s">
        <v>202</v>
      </c>
      <c r="DM119" s="864"/>
      <c r="DN119" s="864"/>
      <c r="DO119" s="864"/>
      <c r="DP119" s="865"/>
      <c r="DQ119" s="866" t="s">
        <v>202</v>
      </c>
      <c r="DR119" s="864"/>
      <c r="DS119" s="864"/>
      <c r="DT119" s="864"/>
      <c r="DU119" s="865"/>
      <c r="DV119" s="867" t="s">
        <v>202</v>
      </c>
      <c r="DW119" s="868"/>
      <c r="DX119" s="868"/>
      <c r="DY119" s="868"/>
      <c r="DZ119" s="869"/>
    </row>
    <row r="120" spans="1:130" s="55" customFormat="1" ht="26.25" customHeight="1" x14ac:dyDescent="0.15">
      <c r="A120" s="1033"/>
      <c r="B120" s="1029"/>
      <c r="C120" s="834" t="s">
        <v>137</v>
      </c>
      <c r="D120" s="835"/>
      <c r="E120" s="835"/>
      <c r="F120" s="835"/>
      <c r="G120" s="835"/>
      <c r="H120" s="835"/>
      <c r="I120" s="835"/>
      <c r="J120" s="835"/>
      <c r="K120" s="835"/>
      <c r="L120" s="835"/>
      <c r="M120" s="835"/>
      <c r="N120" s="835"/>
      <c r="O120" s="835"/>
      <c r="P120" s="835"/>
      <c r="Q120" s="835"/>
      <c r="R120" s="835"/>
      <c r="S120" s="835"/>
      <c r="T120" s="835"/>
      <c r="U120" s="835"/>
      <c r="V120" s="835"/>
      <c r="W120" s="835"/>
      <c r="X120" s="835"/>
      <c r="Y120" s="835"/>
      <c r="Z120" s="836"/>
      <c r="AA120" s="820" t="s">
        <v>202</v>
      </c>
      <c r="AB120" s="821"/>
      <c r="AC120" s="821"/>
      <c r="AD120" s="821"/>
      <c r="AE120" s="822"/>
      <c r="AF120" s="823" t="s">
        <v>202</v>
      </c>
      <c r="AG120" s="821"/>
      <c r="AH120" s="821"/>
      <c r="AI120" s="821"/>
      <c r="AJ120" s="822"/>
      <c r="AK120" s="823" t="s">
        <v>202</v>
      </c>
      <c r="AL120" s="821"/>
      <c r="AM120" s="821"/>
      <c r="AN120" s="821"/>
      <c r="AO120" s="822"/>
      <c r="AP120" s="824" t="s">
        <v>202</v>
      </c>
      <c r="AQ120" s="825"/>
      <c r="AR120" s="825"/>
      <c r="AS120" s="825"/>
      <c r="AT120" s="826"/>
      <c r="AU120" s="995" t="s">
        <v>477</v>
      </c>
      <c r="AV120" s="996"/>
      <c r="AW120" s="996"/>
      <c r="AX120" s="996"/>
      <c r="AY120" s="997"/>
      <c r="AZ120" s="807" t="s">
        <v>218</v>
      </c>
      <c r="BA120" s="798"/>
      <c r="BB120" s="798"/>
      <c r="BC120" s="798"/>
      <c r="BD120" s="798"/>
      <c r="BE120" s="798"/>
      <c r="BF120" s="798"/>
      <c r="BG120" s="798"/>
      <c r="BH120" s="798"/>
      <c r="BI120" s="798"/>
      <c r="BJ120" s="798"/>
      <c r="BK120" s="798"/>
      <c r="BL120" s="798"/>
      <c r="BM120" s="798"/>
      <c r="BN120" s="798"/>
      <c r="BO120" s="798"/>
      <c r="BP120" s="799"/>
      <c r="BQ120" s="808">
        <v>1640433</v>
      </c>
      <c r="BR120" s="809"/>
      <c r="BS120" s="809"/>
      <c r="BT120" s="809"/>
      <c r="BU120" s="809"/>
      <c r="BV120" s="809">
        <v>2142599</v>
      </c>
      <c r="BW120" s="809"/>
      <c r="BX120" s="809"/>
      <c r="BY120" s="809"/>
      <c r="BZ120" s="809"/>
      <c r="CA120" s="809">
        <v>2843606</v>
      </c>
      <c r="CB120" s="809"/>
      <c r="CC120" s="809"/>
      <c r="CD120" s="809"/>
      <c r="CE120" s="809"/>
      <c r="CF120" s="810">
        <v>22.4</v>
      </c>
      <c r="CG120" s="811"/>
      <c r="CH120" s="811"/>
      <c r="CI120" s="811"/>
      <c r="CJ120" s="811"/>
      <c r="CK120" s="1003" t="s">
        <v>274</v>
      </c>
      <c r="CL120" s="1004"/>
      <c r="CM120" s="1004"/>
      <c r="CN120" s="1004"/>
      <c r="CO120" s="1005"/>
      <c r="CP120" s="870" t="s">
        <v>352</v>
      </c>
      <c r="CQ120" s="871"/>
      <c r="CR120" s="871"/>
      <c r="CS120" s="871"/>
      <c r="CT120" s="871"/>
      <c r="CU120" s="871"/>
      <c r="CV120" s="871"/>
      <c r="CW120" s="871"/>
      <c r="CX120" s="871"/>
      <c r="CY120" s="871"/>
      <c r="CZ120" s="871"/>
      <c r="DA120" s="871"/>
      <c r="DB120" s="871"/>
      <c r="DC120" s="871"/>
      <c r="DD120" s="871"/>
      <c r="DE120" s="871"/>
      <c r="DF120" s="872"/>
      <c r="DG120" s="808">
        <v>9263037</v>
      </c>
      <c r="DH120" s="809"/>
      <c r="DI120" s="809"/>
      <c r="DJ120" s="809"/>
      <c r="DK120" s="809"/>
      <c r="DL120" s="809">
        <v>8660836</v>
      </c>
      <c r="DM120" s="809"/>
      <c r="DN120" s="809"/>
      <c r="DO120" s="809"/>
      <c r="DP120" s="809"/>
      <c r="DQ120" s="809">
        <v>7951136</v>
      </c>
      <c r="DR120" s="809"/>
      <c r="DS120" s="809"/>
      <c r="DT120" s="809"/>
      <c r="DU120" s="809"/>
      <c r="DV120" s="815">
        <v>62.6</v>
      </c>
      <c r="DW120" s="815"/>
      <c r="DX120" s="815"/>
      <c r="DY120" s="815"/>
      <c r="DZ120" s="816"/>
    </row>
    <row r="121" spans="1:130" s="55" customFormat="1" ht="26.25" customHeight="1" x14ac:dyDescent="0.15">
      <c r="A121" s="1033"/>
      <c r="B121" s="1029"/>
      <c r="C121" s="842" t="s">
        <v>136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820" t="s">
        <v>202</v>
      </c>
      <c r="AB121" s="821"/>
      <c r="AC121" s="821"/>
      <c r="AD121" s="821"/>
      <c r="AE121" s="822"/>
      <c r="AF121" s="823" t="s">
        <v>202</v>
      </c>
      <c r="AG121" s="821"/>
      <c r="AH121" s="821"/>
      <c r="AI121" s="821"/>
      <c r="AJ121" s="822"/>
      <c r="AK121" s="823" t="s">
        <v>202</v>
      </c>
      <c r="AL121" s="821"/>
      <c r="AM121" s="821"/>
      <c r="AN121" s="821"/>
      <c r="AO121" s="822"/>
      <c r="AP121" s="824" t="s">
        <v>202</v>
      </c>
      <c r="AQ121" s="825"/>
      <c r="AR121" s="825"/>
      <c r="AS121" s="825"/>
      <c r="AT121" s="826"/>
      <c r="AU121" s="998"/>
      <c r="AV121" s="999"/>
      <c r="AW121" s="999"/>
      <c r="AX121" s="999"/>
      <c r="AY121" s="1000"/>
      <c r="AZ121" s="827" t="s">
        <v>490</v>
      </c>
      <c r="BA121" s="828"/>
      <c r="BB121" s="828"/>
      <c r="BC121" s="828"/>
      <c r="BD121" s="828"/>
      <c r="BE121" s="828"/>
      <c r="BF121" s="828"/>
      <c r="BG121" s="828"/>
      <c r="BH121" s="828"/>
      <c r="BI121" s="828"/>
      <c r="BJ121" s="828"/>
      <c r="BK121" s="828"/>
      <c r="BL121" s="828"/>
      <c r="BM121" s="828"/>
      <c r="BN121" s="828"/>
      <c r="BO121" s="828"/>
      <c r="BP121" s="829"/>
      <c r="BQ121" s="830">
        <v>3803327</v>
      </c>
      <c r="BR121" s="831"/>
      <c r="BS121" s="831"/>
      <c r="BT121" s="831"/>
      <c r="BU121" s="831"/>
      <c r="BV121" s="831">
        <v>3620764</v>
      </c>
      <c r="BW121" s="831"/>
      <c r="BX121" s="831"/>
      <c r="BY121" s="831"/>
      <c r="BZ121" s="831"/>
      <c r="CA121" s="831">
        <v>3319063</v>
      </c>
      <c r="CB121" s="831"/>
      <c r="CC121" s="831"/>
      <c r="CD121" s="831"/>
      <c r="CE121" s="831"/>
      <c r="CF121" s="832">
        <v>26.1</v>
      </c>
      <c r="CG121" s="833"/>
      <c r="CH121" s="833"/>
      <c r="CI121" s="833"/>
      <c r="CJ121" s="833"/>
      <c r="CK121" s="1006"/>
      <c r="CL121" s="1007"/>
      <c r="CM121" s="1007"/>
      <c r="CN121" s="1007"/>
      <c r="CO121" s="1008"/>
      <c r="CP121" s="873" t="s">
        <v>462</v>
      </c>
      <c r="CQ121" s="874"/>
      <c r="CR121" s="874"/>
      <c r="CS121" s="874"/>
      <c r="CT121" s="874"/>
      <c r="CU121" s="874"/>
      <c r="CV121" s="874"/>
      <c r="CW121" s="874"/>
      <c r="CX121" s="874"/>
      <c r="CY121" s="874"/>
      <c r="CZ121" s="874"/>
      <c r="DA121" s="874"/>
      <c r="DB121" s="874"/>
      <c r="DC121" s="874"/>
      <c r="DD121" s="874"/>
      <c r="DE121" s="874"/>
      <c r="DF121" s="875"/>
      <c r="DG121" s="830">
        <v>86126</v>
      </c>
      <c r="DH121" s="831"/>
      <c r="DI121" s="831"/>
      <c r="DJ121" s="831"/>
      <c r="DK121" s="831"/>
      <c r="DL121" s="831">
        <v>75850</v>
      </c>
      <c r="DM121" s="831"/>
      <c r="DN121" s="831"/>
      <c r="DO121" s="831"/>
      <c r="DP121" s="831"/>
      <c r="DQ121" s="831">
        <v>82178</v>
      </c>
      <c r="DR121" s="831"/>
      <c r="DS121" s="831"/>
      <c r="DT121" s="831"/>
      <c r="DU121" s="831"/>
      <c r="DV121" s="837">
        <v>0.6</v>
      </c>
      <c r="DW121" s="837"/>
      <c r="DX121" s="837"/>
      <c r="DY121" s="837"/>
      <c r="DZ121" s="838"/>
    </row>
    <row r="122" spans="1:130" s="55" customFormat="1" ht="26.25" customHeight="1" x14ac:dyDescent="0.15">
      <c r="A122" s="1033"/>
      <c r="B122" s="1029"/>
      <c r="C122" s="834" t="s">
        <v>483</v>
      </c>
      <c r="D122" s="835"/>
      <c r="E122" s="835"/>
      <c r="F122" s="835"/>
      <c r="G122" s="835"/>
      <c r="H122" s="835"/>
      <c r="I122" s="835"/>
      <c r="J122" s="835"/>
      <c r="K122" s="835"/>
      <c r="L122" s="835"/>
      <c r="M122" s="835"/>
      <c r="N122" s="835"/>
      <c r="O122" s="835"/>
      <c r="P122" s="835"/>
      <c r="Q122" s="835"/>
      <c r="R122" s="835"/>
      <c r="S122" s="835"/>
      <c r="T122" s="835"/>
      <c r="U122" s="835"/>
      <c r="V122" s="835"/>
      <c r="W122" s="835"/>
      <c r="X122" s="835"/>
      <c r="Y122" s="835"/>
      <c r="Z122" s="836"/>
      <c r="AA122" s="820" t="s">
        <v>202</v>
      </c>
      <c r="AB122" s="821"/>
      <c r="AC122" s="821"/>
      <c r="AD122" s="821"/>
      <c r="AE122" s="822"/>
      <c r="AF122" s="823" t="s">
        <v>202</v>
      </c>
      <c r="AG122" s="821"/>
      <c r="AH122" s="821"/>
      <c r="AI122" s="821"/>
      <c r="AJ122" s="822"/>
      <c r="AK122" s="823" t="s">
        <v>202</v>
      </c>
      <c r="AL122" s="821"/>
      <c r="AM122" s="821"/>
      <c r="AN122" s="821"/>
      <c r="AO122" s="822"/>
      <c r="AP122" s="824" t="s">
        <v>202</v>
      </c>
      <c r="AQ122" s="825"/>
      <c r="AR122" s="825"/>
      <c r="AS122" s="825"/>
      <c r="AT122" s="826"/>
      <c r="AU122" s="998"/>
      <c r="AV122" s="999"/>
      <c r="AW122" s="999"/>
      <c r="AX122" s="999"/>
      <c r="AY122" s="1000"/>
      <c r="AZ122" s="853" t="s">
        <v>492</v>
      </c>
      <c r="BA122" s="840"/>
      <c r="BB122" s="840"/>
      <c r="BC122" s="840"/>
      <c r="BD122" s="840"/>
      <c r="BE122" s="840"/>
      <c r="BF122" s="840"/>
      <c r="BG122" s="840"/>
      <c r="BH122" s="840"/>
      <c r="BI122" s="840"/>
      <c r="BJ122" s="840"/>
      <c r="BK122" s="840"/>
      <c r="BL122" s="840"/>
      <c r="BM122" s="840"/>
      <c r="BN122" s="840"/>
      <c r="BO122" s="840"/>
      <c r="BP122" s="841"/>
      <c r="BQ122" s="854">
        <v>23601384</v>
      </c>
      <c r="BR122" s="855"/>
      <c r="BS122" s="855"/>
      <c r="BT122" s="855"/>
      <c r="BU122" s="855"/>
      <c r="BV122" s="855">
        <v>22889158</v>
      </c>
      <c r="BW122" s="855"/>
      <c r="BX122" s="855"/>
      <c r="BY122" s="855"/>
      <c r="BZ122" s="855"/>
      <c r="CA122" s="855">
        <v>22142361</v>
      </c>
      <c r="CB122" s="855"/>
      <c r="CC122" s="855"/>
      <c r="CD122" s="855"/>
      <c r="CE122" s="855"/>
      <c r="CF122" s="876">
        <v>174.3</v>
      </c>
      <c r="CG122" s="877"/>
      <c r="CH122" s="877"/>
      <c r="CI122" s="877"/>
      <c r="CJ122" s="877"/>
      <c r="CK122" s="1006"/>
      <c r="CL122" s="1007"/>
      <c r="CM122" s="1007"/>
      <c r="CN122" s="1007"/>
      <c r="CO122" s="1008"/>
      <c r="CP122" s="873"/>
      <c r="CQ122" s="874"/>
      <c r="CR122" s="874"/>
      <c r="CS122" s="874"/>
      <c r="CT122" s="874"/>
      <c r="CU122" s="874"/>
      <c r="CV122" s="874"/>
      <c r="CW122" s="874"/>
      <c r="CX122" s="874"/>
      <c r="CY122" s="874"/>
      <c r="CZ122" s="874"/>
      <c r="DA122" s="874"/>
      <c r="DB122" s="874"/>
      <c r="DC122" s="874"/>
      <c r="DD122" s="874"/>
      <c r="DE122" s="874"/>
      <c r="DF122" s="875"/>
      <c r="DG122" s="830"/>
      <c r="DH122" s="831"/>
      <c r="DI122" s="831"/>
      <c r="DJ122" s="831"/>
      <c r="DK122" s="831"/>
      <c r="DL122" s="831"/>
      <c r="DM122" s="831"/>
      <c r="DN122" s="831"/>
      <c r="DO122" s="831"/>
      <c r="DP122" s="831"/>
      <c r="DQ122" s="831"/>
      <c r="DR122" s="831"/>
      <c r="DS122" s="831"/>
      <c r="DT122" s="831"/>
      <c r="DU122" s="831"/>
      <c r="DV122" s="837"/>
      <c r="DW122" s="837"/>
      <c r="DX122" s="837"/>
      <c r="DY122" s="837"/>
      <c r="DZ122" s="838"/>
    </row>
    <row r="123" spans="1:130" s="55" customFormat="1" ht="26.25" customHeight="1" x14ac:dyDescent="0.15">
      <c r="A123" s="1033"/>
      <c r="B123" s="1029"/>
      <c r="C123" s="834" t="s">
        <v>484</v>
      </c>
      <c r="D123" s="835"/>
      <c r="E123" s="835"/>
      <c r="F123" s="835"/>
      <c r="G123" s="835"/>
      <c r="H123" s="835"/>
      <c r="I123" s="835"/>
      <c r="J123" s="835"/>
      <c r="K123" s="835"/>
      <c r="L123" s="835"/>
      <c r="M123" s="835"/>
      <c r="N123" s="835"/>
      <c r="O123" s="835"/>
      <c r="P123" s="835"/>
      <c r="Q123" s="835"/>
      <c r="R123" s="835"/>
      <c r="S123" s="835"/>
      <c r="T123" s="835"/>
      <c r="U123" s="835"/>
      <c r="V123" s="835"/>
      <c r="W123" s="835"/>
      <c r="X123" s="835"/>
      <c r="Y123" s="835"/>
      <c r="Z123" s="836"/>
      <c r="AA123" s="820" t="s">
        <v>202</v>
      </c>
      <c r="AB123" s="821"/>
      <c r="AC123" s="821"/>
      <c r="AD123" s="821"/>
      <c r="AE123" s="822"/>
      <c r="AF123" s="823" t="s">
        <v>202</v>
      </c>
      <c r="AG123" s="821"/>
      <c r="AH123" s="821"/>
      <c r="AI123" s="821"/>
      <c r="AJ123" s="822"/>
      <c r="AK123" s="823" t="s">
        <v>202</v>
      </c>
      <c r="AL123" s="821"/>
      <c r="AM123" s="821"/>
      <c r="AN123" s="821"/>
      <c r="AO123" s="822"/>
      <c r="AP123" s="824" t="s">
        <v>202</v>
      </c>
      <c r="AQ123" s="825"/>
      <c r="AR123" s="825"/>
      <c r="AS123" s="825"/>
      <c r="AT123" s="826"/>
      <c r="AU123" s="1001"/>
      <c r="AV123" s="1002"/>
      <c r="AW123" s="1002"/>
      <c r="AX123" s="1002"/>
      <c r="AY123" s="1002"/>
      <c r="AZ123" s="84" t="s">
        <v>278</v>
      </c>
      <c r="BA123" s="84"/>
      <c r="BB123" s="84"/>
      <c r="BC123" s="84"/>
      <c r="BD123" s="84"/>
      <c r="BE123" s="84"/>
      <c r="BF123" s="84"/>
      <c r="BG123" s="84"/>
      <c r="BH123" s="84"/>
      <c r="BI123" s="84"/>
      <c r="BJ123" s="84"/>
      <c r="BK123" s="84"/>
      <c r="BL123" s="84"/>
      <c r="BM123" s="84"/>
      <c r="BN123" s="84"/>
      <c r="BO123" s="845" t="s">
        <v>493</v>
      </c>
      <c r="BP123" s="856"/>
      <c r="BQ123" s="878">
        <v>29045144</v>
      </c>
      <c r="BR123" s="879"/>
      <c r="BS123" s="879"/>
      <c r="BT123" s="879"/>
      <c r="BU123" s="879"/>
      <c r="BV123" s="879">
        <v>28652521</v>
      </c>
      <c r="BW123" s="879"/>
      <c r="BX123" s="879"/>
      <c r="BY123" s="879"/>
      <c r="BZ123" s="879"/>
      <c r="CA123" s="879">
        <v>28305030</v>
      </c>
      <c r="CB123" s="879"/>
      <c r="CC123" s="879"/>
      <c r="CD123" s="879"/>
      <c r="CE123" s="879"/>
      <c r="CF123" s="857"/>
      <c r="CG123" s="858"/>
      <c r="CH123" s="858"/>
      <c r="CI123" s="858"/>
      <c r="CJ123" s="859"/>
      <c r="CK123" s="1006"/>
      <c r="CL123" s="1007"/>
      <c r="CM123" s="1007"/>
      <c r="CN123" s="1007"/>
      <c r="CO123" s="1008"/>
      <c r="CP123" s="873"/>
      <c r="CQ123" s="874"/>
      <c r="CR123" s="874"/>
      <c r="CS123" s="874"/>
      <c r="CT123" s="874"/>
      <c r="CU123" s="874"/>
      <c r="CV123" s="874"/>
      <c r="CW123" s="874"/>
      <c r="CX123" s="874"/>
      <c r="CY123" s="874"/>
      <c r="CZ123" s="874"/>
      <c r="DA123" s="874"/>
      <c r="DB123" s="874"/>
      <c r="DC123" s="874"/>
      <c r="DD123" s="874"/>
      <c r="DE123" s="874"/>
      <c r="DF123" s="875"/>
      <c r="DG123" s="820"/>
      <c r="DH123" s="821"/>
      <c r="DI123" s="821"/>
      <c r="DJ123" s="821"/>
      <c r="DK123" s="822"/>
      <c r="DL123" s="823"/>
      <c r="DM123" s="821"/>
      <c r="DN123" s="821"/>
      <c r="DO123" s="821"/>
      <c r="DP123" s="822"/>
      <c r="DQ123" s="823"/>
      <c r="DR123" s="821"/>
      <c r="DS123" s="821"/>
      <c r="DT123" s="821"/>
      <c r="DU123" s="822"/>
      <c r="DV123" s="824"/>
      <c r="DW123" s="825"/>
      <c r="DX123" s="825"/>
      <c r="DY123" s="825"/>
      <c r="DZ123" s="826"/>
    </row>
    <row r="124" spans="1:130" s="55" customFormat="1" ht="26.25" customHeight="1" x14ac:dyDescent="0.15">
      <c r="A124" s="1033"/>
      <c r="B124" s="1029"/>
      <c r="C124" s="834" t="s">
        <v>338</v>
      </c>
      <c r="D124" s="835"/>
      <c r="E124" s="835"/>
      <c r="F124" s="835"/>
      <c r="G124" s="835"/>
      <c r="H124" s="835"/>
      <c r="I124" s="835"/>
      <c r="J124" s="835"/>
      <c r="K124" s="835"/>
      <c r="L124" s="835"/>
      <c r="M124" s="835"/>
      <c r="N124" s="835"/>
      <c r="O124" s="835"/>
      <c r="P124" s="835"/>
      <c r="Q124" s="835"/>
      <c r="R124" s="835"/>
      <c r="S124" s="835"/>
      <c r="T124" s="835"/>
      <c r="U124" s="835"/>
      <c r="V124" s="835"/>
      <c r="W124" s="835"/>
      <c r="X124" s="835"/>
      <c r="Y124" s="835"/>
      <c r="Z124" s="836"/>
      <c r="AA124" s="820" t="s">
        <v>202</v>
      </c>
      <c r="AB124" s="821"/>
      <c r="AC124" s="821"/>
      <c r="AD124" s="821"/>
      <c r="AE124" s="822"/>
      <c r="AF124" s="823" t="s">
        <v>202</v>
      </c>
      <c r="AG124" s="821"/>
      <c r="AH124" s="821"/>
      <c r="AI124" s="821"/>
      <c r="AJ124" s="822"/>
      <c r="AK124" s="823" t="s">
        <v>202</v>
      </c>
      <c r="AL124" s="821"/>
      <c r="AM124" s="821"/>
      <c r="AN124" s="821"/>
      <c r="AO124" s="822"/>
      <c r="AP124" s="824" t="s">
        <v>202</v>
      </c>
      <c r="AQ124" s="825"/>
      <c r="AR124" s="825"/>
      <c r="AS124" s="825"/>
      <c r="AT124" s="826"/>
      <c r="AU124" s="880" t="s">
        <v>494</v>
      </c>
      <c r="AV124" s="881"/>
      <c r="AW124" s="881"/>
      <c r="AX124" s="881"/>
      <c r="AY124" s="881"/>
      <c r="AZ124" s="881"/>
      <c r="BA124" s="881"/>
      <c r="BB124" s="881"/>
      <c r="BC124" s="881"/>
      <c r="BD124" s="881"/>
      <c r="BE124" s="881"/>
      <c r="BF124" s="881"/>
      <c r="BG124" s="881"/>
      <c r="BH124" s="881"/>
      <c r="BI124" s="881"/>
      <c r="BJ124" s="881"/>
      <c r="BK124" s="881"/>
      <c r="BL124" s="881"/>
      <c r="BM124" s="881"/>
      <c r="BN124" s="881"/>
      <c r="BO124" s="881"/>
      <c r="BP124" s="882"/>
      <c r="BQ124" s="883">
        <v>78.8</v>
      </c>
      <c r="BR124" s="884"/>
      <c r="BS124" s="884"/>
      <c r="BT124" s="884"/>
      <c r="BU124" s="884"/>
      <c r="BV124" s="884">
        <v>64.8</v>
      </c>
      <c r="BW124" s="884"/>
      <c r="BX124" s="884"/>
      <c r="BY124" s="884"/>
      <c r="BZ124" s="884"/>
      <c r="CA124" s="884">
        <v>56.2</v>
      </c>
      <c r="CB124" s="884"/>
      <c r="CC124" s="884"/>
      <c r="CD124" s="884"/>
      <c r="CE124" s="884"/>
      <c r="CF124" s="885"/>
      <c r="CG124" s="886"/>
      <c r="CH124" s="886"/>
      <c r="CI124" s="886"/>
      <c r="CJ124" s="887"/>
      <c r="CK124" s="1009"/>
      <c r="CL124" s="1009"/>
      <c r="CM124" s="1009"/>
      <c r="CN124" s="1009"/>
      <c r="CO124" s="1010"/>
      <c r="CP124" s="873" t="s">
        <v>495</v>
      </c>
      <c r="CQ124" s="874"/>
      <c r="CR124" s="874"/>
      <c r="CS124" s="874"/>
      <c r="CT124" s="874"/>
      <c r="CU124" s="874"/>
      <c r="CV124" s="874"/>
      <c r="CW124" s="874"/>
      <c r="CX124" s="874"/>
      <c r="CY124" s="874"/>
      <c r="CZ124" s="874"/>
      <c r="DA124" s="874"/>
      <c r="DB124" s="874"/>
      <c r="DC124" s="874"/>
      <c r="DD124" s="874"/>
      <c r="DE124" s="874"/>
      <c r="DF124" s="875"/>
      <c r="DG124" s="863" t="s">
        <v>202</v>
      </c>
      <c r="DH124" s="864"/>
      <c r="DI124" s="864"/>
      <c r="DJ124" s="864"/>
      <c r="DK124" s="865"/>
      <c r="DL124" s="866" t="s">
        <v>202</v>
      </c>
      <c r="DM124" s="864"/>
      <c r="DN124" s="864"/>
      <c r="DO124" s="864"/>
      <c r="DP124" s="865"/>
      <c r="DQ124" s="866" t="s">
        <v>202</v>
      </c>
      <c r="DR124" s="864"/>
      <c r="DS124" s="864"/>
      <c r="DT124" s="864"/>
      <c r="DU124" s="865"/>
      <c r="DV124" s="867" t="s">
        <v>202</v>
      </c>
      <c r="DW124" s="868"/>
      <c r="DX124" s="868"/>
      <c r="DY124" s="868"/>
      <c r="DZ124" s="869"/>
    </row>
    <row r="125" spans="1:130" s="55" customFormat="1" ht="26.25" customHeight="1" x14ac:dyDescent="0.15">
      <c r="A125" s="1033"/>
      <c r="B125" s="1029"/>
      <c r="C125" s="834" t="s">
        <v>487</v>
      </c>
      <c r="D125" s="835"/>
      <c r="E125" s="835"/>
      <c r="F125" s="835"/>
      <c r="G125" s="835"/>
      <c r="H125" s="835"/>
      <c r="I125" s="835"/>
      <c r="J125" s="835"/>
      <c r="K125" s="835"/>
      <c r="L125" s="835"/>
      <c r="M125" s="835"/>
      <c r="N125" s="835"/>
      <c r="O125" s="835"/>
      <c r="P125" s="835"/>
      <c r="Q125" s="835"/>
      <c r="R125" s="835"/>
      <c r="S125" s="835"/>
      <c r="T125" s="835"/>
      <c r="U125" s="835"/>
      <c r="V125" s="835"/>
      <c r="W125" s="835"/>
      <c r="X125" s="835"/>
      <c r="Y125" s="835"/>
      <c r="Z125" s="836"/>
      <c r="AA125" s="820" t="s">
        <v>202</v>
      </c>
      <c r="AB125" s="821"/>
      <c r="AC125" s="821"/>
      <c r="AD125" s="821"/>
      <c r="AE125" s="822"/>
      <c r="AF125" s="823" t="s">
        <v>202</v>
      </c>
      <c r="AG125" s="821"/>
      <c r="AH125" s="821"/>
      <c r="AI125" s="821"/>
      <c r="AJ125" s="822"/>
      <c r="AK125" s="823" t="s">
        <v>202</v>
      </c>
      <c r="AL125" s="821"/>
      <c r="AM125" s="821"/>
      <c r="AN125" s="821"/>
      <c r="AO125" s="822"/>
      <c r="AP125" s="824" t="s">
        <v>202</v>
      </c>
      <c r="AQ125" s="825"/>
      <c r="AR125" s="825"/>
      <c r="AS125" s="825"/>
      <c r="AT125" s="826"/>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11" t="s">
        <v>498</v>
      </c>
      <c r="CL125" s="1004"/>
      <c r="CM125" s="1004"/>
      <c r="CN125" s="1004"/>
      <c r="CO125" s="1005"/>
      <c r="CP125" s="807" t="s">
        <v>138</v>
      </c>
      <c r="CQ125" s="798"/>
      <c r="CR125" s="798"/>
      <c r="CS125" s="798"/>
      <c r="CT125" s="798"/>
      <c r="CU125" s="798"/>
      <c r="CV125" s="798"/>
      <c r="CW125" s="798"/>
      <c r="CX125" s="798"/>
      <c r="CY125" s="798"/>
      <c r="CZ125" s="798"/>
      <c r="DA125" s="798"/>
      <c r="DB125" s="798"/>
      <c r="DC125" s="798"/>
      <c r="DD125" s="798"/>
      <c r="DE125" s="798"/>
      <c r="DF125" s="799"/>
      <c r="DG125" s="808" t="s">
        <v>202</v>
      </c>
      <c r="DH125" s="809"/>
      <c r="DI125" s="809"/>
      <c r="DJ125" s="809"/>
      <c r="DK125" s="809"/>
      <c r="DL125" s="809" t="s">
        <v>202</v>
      </c>
      <c r="DM125" s="809"/>
      <c r="DN125" s="809"/>
      <c r="DO125" s="809"/>
      <c r="DP125" s="809"/>
      <c r="DQ125" s="809" t="s">
        <v>202</v>
      </c>
      <c r="DR125" s="809"/>
      <c r="DS125" s="809"/>
      <c r="DT125" s="809"/>
      <c r="DU125" s="809"/>
      <c r="DV125" s="815" t="s">
        <v>202</v>
      </c>
      <c r="DW125" s="815"/>
      <c r="DX125" s="815"/>
      <c r="DY125" s="815"/>
      <c r="DZ125" s="816"/>
    </row>
    <row r="126" spans="1:130" s="55" customFormat="1" ht="26.25" customHeight="1" x14ac:dyDescent="0.15">
      <c r="A126" s="1033"/>
      <c r="B126" s="1029"/>
      <c r="C126" s="834" t="s">
        <v>489</v>
      </c>
      <c r="D126" s="835"/>
      <c r="E126" s="835"/>
      <c r="F126" s="835"/>
      <c r="G126" s="835"/>
      <c r="H126" s="835"/>
      <c r="I126" s="835"/>
      <c r="J126" s="835"/>
      <c r="K126" s="835"/>
      <c r="L126" s="835"/>
      <c r="M126" s="835"/>
      <c r="N126" s="835"/>
      <c r="O126" s="835"/>
      <c r="P126" s="835"/>
      <c r="Q126" s="835"/>
      <c r="R126" s="835"/>
      <c r="S126" s="835"/>
      <c r="T126" s="835"/>
      <c r="U126" s="835"/>
      <c r="V126" s="835"/>
      <c r="W126" s="835"/>
      <c r="X126" s="835"/>
      <c r="Y126" s="835"/>
      <c r="Z126" s="836"/>
      <c r="AA126" s="820" t="s">
        <v>202</v>
      </c>
      <c r="AB126" s="821"/>
      <c r="AC126" s="821"/>
      <c r="AD126" s="821"/>
      <c r="AE126" s="822"/>
      <c r="AF126" s="823" t="s">
        <v>202</v>
      </c>
      <c r="AG126" s="821"/>
      <c r="AH126" s="821"/>
      <c r="AI126" s="821"/>
      <c r="AJ126" s="822"/>
      <c r="AK126" s="823" t="s">
        <v>202</v>
      </c>
      <c r="AL126" s="821"/>
      <c r="AM126" s="821"/>
      <c r="AN126" s="821"/>
      <c r="AO126" s="822"/>
      <c r="AP126" s="824" t="s">
        <v>202</v>
      </c>
      <c r="AQ126" s="825"/>
      <c r="AR126" s="825"/>
      <c r="AS126" s="825"/>
      <c r="AT126" s="826"/>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12"/>
      <c r="CL126" s="1007"/>
      <c r="CM126" s="1007"/>
      <c r="CN126" s="1007"/>
      <c r="CO126" s="1008"/>
      <c r="CP126" s="827" t="s">
        <v>416</v>
      </c>
      <c r="CQ126" s="828"/>
      <c r="CR126" s="828"/>
      <c r="CS126" s="828"/>
      <c r="CT126" s="828"/>
      <c r="CU126" s="828"/>
      <c r="CV126" s="828"/>
      <c r="CW126" s="828"/>
      <c r="CX126" s="828"/>
      <c r="CY126" s="828"/>
      <c r="CZ126" s="828"/>
      <c r="DA126" s="828"/>
      <c r="DB126" s="828"/>
      <c r="DC126" s="828"/>
      <c r="DD126" s="828"/>
      <c r="DE126" s="828"/>
      <c r="DF126" s="829"/>
      <c r="DG126" s="830" t="s">
        <v>202</v>
      </c>
      <c r="DH126" s="831"/>
      <c r="DI126" s="831"/>
      <c r="DJ126" s="831"/>
      <c r="DK126" s="831"/>
      <c r="DL126" s="831" t="s">
        <v>202</v>
      </c>
      <c r="DM126" s="831"/>
      <c r="DN126" s="831"/>
      <c r="DO126" s="831"/>
      <c r="DP126" s="831"/>
      <c r="DQ126" s="831" t="s">
        <v>202</v>
      </c>
      <c r="DR126" s="831"/>
      <c r="DS126" s="831"/>
      <c r="DT126" s="831"/>
      <c r="DU126" s="831"/>
      <c r="DV126" s="837" t="s">
        <v>202</v>
      </c>
      <c r="DW126" s="837"/>
      <c r="DX126" s="837"/>
      <c r="DY126" s="837"/>
      <c r="DZ126" s="838"/>
    </row>
    <row r="127" spans="1:130" s="55" customFormat="1" ht="26.25" customHeight="1" x14ac:dyDescent="0.15">
      <c r="A127" s="1034"/>
      <c r="B127" s="1031"/>
      <c r="C127" s="860" t="s">
        <v>76</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20" t="s">
        <v>202</v>
      </c>
      <c r="AB127" s="821"/>
      <c r="AC127" s="821"/>
      <c r="AD127" s="821"/>
      <c r="AE127" s="822"/>
      <c r="AF127" s="823" t="s">
        <v>202</v>
      </c>
      <c r="AG127" s="821"/>
      <c r="AH127" s="821"/>
      <c r="AI127" s="821"/>
      <c r="AJ127" s="822"/>
      <c r="AK127" s="823" t="s">
        <v>202</v>
      </c>
      <c r="AL127" s="821"/>
      <c r="AM127" s="821"/>
      <c r="AN127" s="821"/>
      <c r="AO127" s="822"/>
      <c r="AP127" s="824" t="s">
        <v>202</v>
      </c>
      <c r="AQ127" s="825"/>
      <c r="AR127" s="825"/>
      <c r="AS127" s="825"/>
      <c r="AT127" s="826"/>
      <c r="AU127" s="78"/>
      <c r="AV127" s="78"/>
      <c r="AW127" s="78"/>
      <c r="AX127" s="888" t="s">
        <v>499</v>
      </c>
      <c r="AY127" s="889"/>
      <c r="AZ127" s="889"/>
      <c r="BA127" s="889"/>
      <c r="BB127" s="889"/>
      <c r="BC127" s="889"/>
      <c r="BD127" s="889"/>
      <c r="BE127" s="890"/>
      <c r="BF127" s="891" t="s">
        <v>239</v>
      </c>
      <c r="BG127" s="889"/>
      <c r="BH127" s="889"/>
      <c r="BI127" s="889"/>
      <c r="BJ127" s="889"/>
      <c r="BK127" s="889"/>
      <c r="BL127" s="890"/>
      <c r="BM127" s="891" t="s">
        <v>417</v>
      </c>
      <c r="BN127" s="889"/>
      <c r="BO127" s="889"/>
      <c r="BP127" s="889"/>
      <c r="BQ127" s="889"/>
      <c r="BR127" s="889"/>
      <c r="BS127" s="890"/>
      <c r="BT127" s="891" t="s">
        <v>408</v>
      </c>
      <c r="BU127" s="889"/>
      <c r="BV127" s="889"/>
      <c r="BW127" s="889"/>
      <c r="BX127" s="889"/>
      <c r="BY127" s="889"/>
      <c r="BZ127" s="892"/>
      <c r="CA127" s="78"/>
      <c r="CB127" s="78"/>
      <c r="CC127" s="78"/>
      <c r="CD127" s="90"/>
      <c r="CE127" s="90"/>
      <c r="CF127" s="90"/>
      <c r="CG127" s="75"/>
      <c r="CH127" s="75"/>
      <c r="CI127" s="75"/>
      <c r="CJ127" s="91"/>
      <c r="CK127" s="1012"/>
      <c r="CL127" s="1007"/>
      <c r="CM127" s="1007"/>
      <c r="CN127" s="1007"/>
      <c r="CO127" s="1008"/>
      <c r="CP127" s="827" t="s">
        <v>445</v>
      </c>
      <c r="CQ127" s="828"/>
      <c r="CR127" s="828"/>
      <c r="CS127" s="828"/>
      <c r="CT127" s="828"/>
      <c r="CU127" s="828"/>
      <c r="CV127" s="828"/>
      <c r="CW127" s="828"/>
      <c r="CX127" s="828"/>
      <c r="CY127" s="828"/>
      <c r="CZ127" s="828"/>
      <c r="DA127" s="828"/>
      <c r="DB127" s="828"/>
      <c r="DC127" s="828"/>
      <c r="DD127" s="828"/>
      <c r="DE127" s="828"/>
      <c r="DF127" s="829"/>
      <c r="DG127" s="830" t="s">
        <v>202</v>
      </c>
      <c r="DH127" s="831"/>
      <c r="DI127" s="831"/>
      <c r="DJ127" s="831"/>
      <c r="DK127" s="831"/>
      <c r="DL127" s="831" t="s">
        <v>202</v>
      </c>
      <c r="DM127" s="831"/>
      <c r="DN127" s="831"/>
      <c r="DO127" s="831"/>
      <c r="DP127" s="831"/>
      <c r="DQ127" s="831" t="s">
        <v>202</v>
      </c>
      <c r="DR127" s="831"/>
      <c r="DS127" s="831"/>
      <c r="DT127" s="831"/>
      <c r="DU127" s="831"/>
      <c r="DV127" s="837" t="s">
        <v>202</v>
      </c>
      <c r="DW127" s="837"/>
      <c r="DX127" s="837"/>
      <c r="DY127" s="837"/>
      <c r="DZ127" s="838"/>
    </row>
    <row r="128" spans="1:130" s="55" customFormat="1" ht="26.25" customHeight="1" x14ac:dyDescent="0.15">
      <c r="A128" s="893" t="s">
        <v>500</v>
      </c>
      <c r="B128" s="894"/>
      <c r="C128" s="894"/>
      <c r="D128" s="894"/>
      <c r="E128" s="894"/>
      <c r="F128" s="894"/>
      <c r="G128" s="894"/>
      <c r="H128" s="894"/>
      <c r="I128" s="894"/>
      <c r="J128" s="894"/>
      <c r="K128" s="894"/>
      <c r="L128" s="894"/>
      <c r="M128" s="894"/>
      <c r="N128" s="894"/>
      <c r="O128" s="894"/>
      <c r="P128" s="894"/>
      <c r="Q128" s="894"/>
      <c r="R128" s="894"/>
      <c r="S128" s="894"/>
      <c r="T128" s="894"/>
      <c r="U128" s="894"/>
      <c r="V128" s="894"/>
      <c r="W128" s="895" t="s">
        <v>7</v>
      </c>
      <c r="X128" s="895"/>
      <c r="Y128" s="895"/>
      <c r="Z128" s="896"/>
      <c r="AA128" s="800">
        <v>375807</v>
      </c>
      <c r="AB128" s="801"/>
      <c r="AC128" s="801"/>
      <c r="AD128" s="801"/>
      <c r="AE128" s="802"/>
      <c r="AF128" s="803">
        <v>413344</v>
      </c>
      <c r="AG128" s="801"/>
      <c r="AH128" s="801"/>
      <c r="AI128" s="801"/>
      <c r="AJ128" s="802"/>
      <c r="AK128" s="803">
        <v>411815</v>
      </c>
      <c r="AL128" s="801"/>
      <c r="AM128" s="801"/>
      <c r="AN128" s="801"/>
      <c r="AO128" s="802"/>
      <c r="AP128" s="897"/>
      <c r="AQ128" s="898"/>
      <c r="AR128" s="898"/>
      <c r="AS128" s="898"/>
      <c r="AT128" s="899"/>
      <c r="AU128" s="78"/>
      <c r="AV128" s="78"/>
      <c r="AW128" s="78"/>
      <c r="AX128" s="797" t="s">
        <v>307</v>
      </c>
      <c r="AY128" s="798"/>
      <c r="AZ128" s="798"/>
      <c r="BA128" s="798"/>
      <c r="BB128" s="798"/>
      <c r="BC128" s="798"/>
      <c r="BD128" s="798"/>
      <c r="BE128" s="799"/>
      <c r="BF128" s="900" t="s">
        <v>202</v>
      </c>
      <c r="BG128" s="901"/>
      <c r="BH128" s="901"/>
      <c r="BI128" s="901"/>
      <c r="BJ128" s="901"/>
      <c r="BK128" s="901"/>
      <c r="BL128" s="902"/>
      <c r="BM128" s="900">
        <v>12.79</v>
      </c>
      <c r="BN128" s="901"/>
      <c r="BO128" s="901"/>
      <c r="BP128" s="901"/>
      <c r="BQ128" s="901"/>
      <c r="BR128" s="901"/>
      <c r="BS128" s="902"/>
      <c r="BT128" s="900">
        <v>20</v>
      </c>
      <c r="BU128" s="901"/>
      <c r="BV128" s="901"/>
      <c r="BW128" s="901"/>
      <c r="BX128" s="901"/>
      <c r="BY128" s="901"/>
      <c r="BZ128" s="903"/>
      <c r="CA128" s="90"/>
      <c r="CB128" s="90"/>
      <c r="CC128" s="90"/>
      <c r="CD128" s="90"/>
      <c r="CE128" s="90"/>
      <c r="CF128" s="90"/>
      <c r="CG128" s="75"/>
      <c r="CH128" s="75"/>
      <c r="CI128" s="75"/>
      <c r="CJ128" s="91"/>
      <c r="CK128" s="1013"/>
      <c r="CL128" s="1014"/>
      <c r="CM128" s="1014"/>
      <c r="CN128" s="1014"/>
      <c r="CO128" s="1015"/>
      <c r="CP128" s="904" t="s">
        <v>400</v>
      </c>
      <c r="CQ128" s="905"/>
      <c r="CR128" s="905"/>
      <c r="CS128" s="905"/>
      <c r="CT128" s="905"/>
      <c r="CU128" s="905"/>
      <c r="CV128" s="905"/>
      <c r="CW128" s="905"/>
      <c r="CX128" s="905"/>
      <c r="CY128" s="905"/>
      <c r="CZ128" s="905"/>
      <c r="DA128" s="905"/>
      <c r="DB128" s="905"/>
      <c r="DC128" s="905"/>
      <c r="DD128" s="905"/>
      <c r="DE128" s="905"/>
      <c r="DF128" s="906"/>
      <c r="DG128" s="907" t="s">
        <v>202</v>
      </c>
      <c r="DH128" s="908"/>
      <c r="DI128" s="908"/>
      <c r="DJ128" s="908"/>
      <c r="DK128" s="908"/>
      <c r="DL128" s="908" t="s">
        <v>202</v>
      </c>
      <c r="DM128" s="908"/>
      <c r="DN128" s="908"/>
      <c r="DO128" s="908"/>
      <c r="DP128" s="908"/>
      <c r="DQ128" s="908" t="s">
        <v>202</v>
      </c>
      <c r="DR128" s="908"/>
      <c r="DS128" s="908"/>
      <c r="DT128" s="908"/>
      <c r="DU128" s="908"/>
      <c r="DV128" s="909" t="s">
        <v>202</v>
      </c>
      <c r="DW128" s="909"/>
      <c r="DX128" s="909"/>
      <c r="DY128" s="909"/>
      <c r="DZ128" s="910"/>
    </row>
    <row r="129" spans="1:131" s="55" customFormat="1" ht="26.25" customHeight="1" x14ac:dyDescent="0.15">
      <c r="A129" s="817" t="s">
        <v>174</v>
      </c>
      <c r="B129" s="818"/>
      <c r="C129" s="818"/>
      <c r="D129" s="818"/>
      <c r="E129" s="818"/>
      <c r="F129" s="818"/>
      <c r="G129" s="818"/>
      <c r="H129" s="818"/>
      <c r="I129" s="818"/>
      <c r="J129" s="818"/>
      <c r="K129" s="818"/>
      <c r="L129" s="818"/>
      <c r="M129" s="818"/>
      <c r="N129" s="818"/>
      <c r="O129" s="818"/>
      <c r="P129" s="818"/>
      <c r="Q129" s="818"/>
      <c r="R129" s="818"/>
      <c r="S129" s="818"/>
      <c r="T129" s="818"/>
      <c r="U129" s="818"/>
      <c r="V129" s="818"/>
      <c r="W129" s="911" t="s">
        <v>243</v>
      </c>
      <c r="X129" s="912"/>
      <c r="Y129" s="912"/>
      <c r="Z129" s="913"/>
      <c r="AA129" s="820">
        <v>14349156</v>
      </c>
      <c r="AB129" s="821"/>
      <c r="AC129" s="821"/>
      <c r="AD129" s="821"/>
      <c r="AE129" s="822"/>
      <c r="AF129" s="823">
        <v>14490297</v>
      </c>
      <c r="AG129" s="821"/>
      <c r="AH129" s="821"/>
      <c r="AI129" s="821"/>
      <c r="AJ129" s="822"/>
      <c r="AK129" s="823">
        <v>14865330</v>
      </c>
      <c r="AL129" s="821"/>
      <c r="AM129" s="821"/>
      <c r="AN129" s="821"/>
      <c r="AO129" s="822"/>
      <c r="AP129" s="914"/>
      <c r="AQ129" s="915"/>
      <c r="AR129" s="915"/>
      <c r="AS129" s="915"/>
      <c r="AT129" s="916"/>
      <c r="AU129" s="80"/>
      <c r="AV129" s="80"/>
      <c r="AW129" s="80"/>
      <c r="AX129" s="917" t="s">
        <v>119</v>
      </c>
      <c r="AY129" s="828"/>
      <c r="AZ129" s="828"/>
      <c r="BA129" s="828"/>
      <c r="BB129" s="828"/>
      <c r="BC129" s="828"/>
      <c r="BD129" s="828"/>
      <c r="BE129" s="829"/>
      <c r="BF129" s="918" t="s">
        <v>202</v>
      </c>
      <c r="BG129" s="919"/>
      <c r="BH129" s="919"/>
      <c r="BI129" s="919"/>
      <c r="BJ129" s="919"/>
      <c r="BK129" s="919"/>
      <c r="BL129" s="920"/>
      <c r="BM129" s="918">
        <v>17.79</v>
      </c>
      <c r="BN129" s="919"/>
      <c r="BO129" s="919"/>
      <c r="BP129" s="919"/>
      <c r="BQ129" s="919"/>
      <c r="BR129" s="919"/>
      <c r="BS129" s="920"/>
      <c r="BT129" s="918">
        <v>30</v>
      </c>
      <c r="BU129" s="921"/>
      <c r="BV129" s="921"/>
      <c r="BW129" s="921"/>
      <c r="BX129" s="921"/>
      <c r="BY129" s="921"/>
      <c r="BZ129" s="922"/>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7" t="s">
        <v>501</v>
      </c>
      <c r="B130" s="818"/>
      <c r="C130" s="818"/>
      <c r="D130" s="818"/>
      <c r="E130" s="818"/>
      <c r="F130" s="818"/>
      <c r="G130" s="818"/>
      <c r="H130" s="818"/>
      <c r="I130" s="818"/>
      <c r="J130" s="818"/>
      <c r="K130" s="818"/>
      <c r="L130" s="818"/>
      <c r="M130" s="818"/>
      <c r="N130" s="818"/>
      <c r="O130" s="818"/>
      <c r="P130" s="818"/>
      <c r="Q130" s="818"/>
      <c r="R130" s="818"/>
      <c r="S130" s="818"/>
      <c r="T130" s="818"/>
      <c r="U130" s="818"/>
      <c r="V130" s="818"/>
      <c r="W130" s="911" t="s">
        <v>503</v>
      </c>
      <c r="X130" s="912"/>
      <c r="Y130" s="912"/>
      <c r="Z130" s="913"/>
      <c r="AA130" s="820">
        <v>2214684</v>
      </c>
      <c r="AB130" s="821"/>
      <c r="AC130" s="821"/>
      <c r="AD130" s="821"/>
      <c r="AE130" s="822"/>
      <c r="AF130" s="823">
        <v>2200361</v>
      </c>
      <c r="AG130" s="821"/>
      <c r="AH130" s="821"/>
      <c r="AI130" s="821"/>
      <c r="AJ130" s="822"/>
      <c r="AK130" s="823">
        <v>2162045</v>
      </c>
      <c r="AL130" s="821"/>
      <c r="AM130" s="821"/>
      <c r="AN130" s="821"/>
      <c r="AO130" s="822"/>
      <c r="AP130" s="914"/>
      <c r="AQ130" s="915"/>
      <c r="AR130" s="915"/>
      <c r="AS130" s="915"/>
      <c r="AT130" s="916"/>
      <c r="AU130" s="80"/>
      <c r="AV130" s="80"/>
      <c r="AW130" s="80"/>
      <c r="AX130" s="917" t="s">
        <v>432</v>
      </c>
      <c r="AY130" s="828"/>
      <c r="AZ130" s="828"/>
      <c r="BA130" s="828"/>
      <c r="BB130" s="828"/>
      <c r="BC130" s="828"/>
      <c r="BD130" s="828"/>
      <c r="BE130" s="829"/>
      <c r="BF130" s="923">
        <v>10.7</v>
      </c>
      <c r="BG130" s="924"/>
      <c r="BH130" s="924"/>
      <c r="BI130" s="924"/>
      <c r="BJ130" s="924"/>
      <c r="BK130" s="924"/>
      <c r="BL130" s="925"/>
      <c r="BM130" s="923">
        <v>25</v>
      </c>
      <c r="BN130" s="924"/>
      <c r="BO130" s="924"/>
      <c r="BP130" s="924"/>
      <c r="BQ130" s="924"/>
      <c r="BR130" s="924"/>
      <c r="BS130" s="925"/>
      <c r="BT130" s="923">
        <v>35</v>
      </c>
      <c r="BU130" s="926"/>
      <c r="BV130" s="926"/>
      <c r="BW130" s="926"/>
      <c r="BX130" s="926"/>
      <c r="BY130" s="926"/>
      <c r="BZ130" s="927"/>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8"/>
      <c r="B131" s="929"/>
      <c r="C131" s="929"/>
      <c r="D131" s="929"/>
      <c r="E131" s="929"/>
      <c r="F131" s="929"/>
      <c r="G131" s="929"/>
      <c r="H131" s="929"/>
      <c r="I131" s="929"/>
      <c r="J131" s="929"/>
      <c r="K131" s="929"/>
      <c r="L131" s="929"/>
      <c r="M131" s="929"/>
      <c r="N131" s="929"/>
      <c r="O131" s="929"/>
      <c r="P131" s="929"/>
      <c r="Q131" s="929"/>
      <c r="R131" s="929"/>
      <c r="S131" s="929"/>
      <c r="T131" s="929"/>
      <c r="U131" s="929"/>
      <c r="V131" s="929"/>
      <c r="W131" s="930" t="s">
        <v>176</v>
      </c>
      <c r="X131" s="931"/>
      <c r="Y131" s="931"/>
      <c r="Z131" s="932"/>
      <c r="AA131" s="863">
        <v>12134472</v>
      </c>
      <c r="AB131" s="864"/>
      <c r="AC131" s="864"/>
      <c r="AD131" s="864"/>
      <c r="AE131" s="865"/>
      <c r="AF131" s="866">
        <v>12289936</v>
      </c>
      <c r="AG131" s="864"/>
      <c r="AH131" s="864"/>
      <c r="AI131" s="864"/>
      <c r="AJ131" s="865"/>
      <c r="AK131" s="866">
        <v>12703285</v>
      </c>
      <c r="AL131" s="864"/>
      <c r="AM131" s="864"/>
      <c r="AN131" s="864"/>
      <c r="AO131" s="865"/>
      <c r="AP131" s="933"/>
      <c r="AQ131" s="934"/>
      <c r="AR131" s="934"/>
      <c r="AS131" s="934"/>
      <c r="AT131" s="935"/>
      <c r="AU131" s="80"/>
      <c r="AV131" s="80"/>
      <c r="AW131" s="80"/>
      <c r="AX131" s="936" t="s">
        <v>474</v>
      </c>
      <c r="AY131" s="905"/>
      <c r="AZ131" s="905"/>
      <c r="BA131" s="905"/>
      <c r="BB131" s="905"/>
      <c r="BC131" s="905"/>
      <c r="BD131" s="905"/>
      <c r="BE131" s="906"/>
      <c r="BF131" s="937">
        <v>56.2</v>
      </c>
      <c r="BG131" s="938"/>
      <c r="BH131" s="938"/>
      <c r="BI131" s="938"/>
      <c r="BJ131" s="938"/>
      <c r="BK131" s="938"/>
      <c r="BL131" s="939"/>
      <c r="BM131" s="937">
        <v>350</v>
      </c>
      <c r="BN131" s="938"/>
      <c r="BO131" s="938"/>
      <c r="BP131" s="938"/>
      <c r="BQ131" s="938"/>
      <c r="BR131" s="938"/>
      <c r="BS131" s="939"/>
      <c r="BT131" s="940"/>
      <c r="BU131" s="941"/>
      <c r="BV131" s="941"/>
      <c r="BW131" s="941"/>
      <c r="BX131" s="941"/>
      <c r="BY131" s="941"/>
      <c r="BZ131" s="942"/>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6" t="s">
        <v>30</v>
      </c>
      <c r="B132" s="1017"/>
      <c r="C132" s="1017"/>
      <c r="D132" s="1017"/>
      <c r="E132" s="1017"/>
      <c r="F132" s="1017"/>
      <c r="G132" s="1017"/>
      <c r="H132" s="1017"/>
      <c r="I132" s="1017"/>
      <c r="J132" s="1017"/>
      <c r="K132" s="1017"/>
      <c r="L132" s="1017"/>
      <c r="M132" s="1017"/>
      <c r="N132" s="1017"/>
      <c r="O132" s="1017"/>
      <c r="P132" s="1017"/>
      <c r="Q132" s="1017"/>
      <c r="R132" s="1017"/>
      <c r="S132" s="1017"/>
      <c r="T132" s="1017"/>
      <c r="U132" s="1017"/>
      <c r="V132" s="943" t="s">
        <v>504</v>
      </c>
      <c r="W132" s="943"/>
      <c r="X132" s="943"/>
      <c r="Y132" s="943"/>
      <c r="Z132" s="944"/>
      <c r="AA132" s="945">
        <v>10.650615869999999</v>
      </c>
      <c r="AB132" s="946"/>
      <c r="AC132" s="946"/>
      <c r="AD132" s="946"/>
      <c r="AE132" s="947"/>
      <c r="AF132" s="948">
        <v>10.71763921</v>
      </c>
      <c r="AG132" s="946"/>
      <c r="AH132" s="946"/>
      <c r="AI132" s="946"/>
      <c r="AJ132" s="947"/>
      <c r="AK132" s="948">
        <v>10.75940593</v>
      </c>
      <c r="AL132" s="946"/>
      <c r="AM132" s="946"/>
      <c r="AN132" s="946"/>
      <c r="AO132" s="947"/>
      <c r="AP132" s="857"/>
      <c r="AQ132" s="858"/>
      <c r="AR132" s="858"/>
      <c r="AS132" s="858"/>
      <c r="AT132" s="949"/>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8"/>
      <c r="B133" s="1019"/>
      <c r="C133" s="1019"/>
      <c r="D133" s="1019"/>
      <c r="E133" s="1019"/>
      <c r="F133" s="1019"/>
      <c r="G133" s="1019"/>
      <c r="H133" s="1019"/>
      <c r="I133" s="1019"/>
      <c r="J133" s="1019"/>
      <c r="K133" s="1019"/>
      <c r="L133" s="1019"/>
      <c r="M133" s="1019"/>
      <c r="N133" s="1019"/>
      <c r="O133" s="1019"/>
      <c r="P133" s="1019"/>
      <c r="Q133" s="1019"/>
      <c r="R133" s="1019"/>
      <c r="S133" s="1019"/>
      <c r="T133" s="1019"/>
      <c r="U133" s="1019"/>
      <c r="V133" s="950" t="s">
        <v>85</v>
      </c>
      <c r="W133" s="950"/>
      <c r="X133" s="950"/>
      <c r="Y133" s="950"/>
      <c r="Z133" s="951"/>
      <c r="AA133" s="952">
        <v>10.5</v>
      </c>
      <c r="AB133" s="953"/>
      <c r="AC133" s="953"/>
      <c r="AD133" s="953"/>
      <c r="AE133" s="954"/>
      <c r="AF133" s="952">
        <v>10.6</v>
      </c>
      <c r="AG133" s="953"/>
      <c r="AH133" s="953"/>
      <c r="AI133" s="953"/>
      <c r="AJ133" s="954"/>
      <c r="AK133" s="952">
        <v>10.7</v>
      </c>
      <c r="AL133" s="953"/>
      <c r="AM133" s="953"/>
      <c r="AN133" s="953"/>
      <c r="AO133" s="954"/>
      <c r="AP133" s="885"/>
      <c r="AQ133" s="886"/>
      <c r="AR133" s="886"/>
      <c r="AS133" s="886"/>
      <c r="AT133" s="955"/>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HgcHSINMVFX2AoGhl84eDKVHNnJmpYlgOSPB/ruAlF/nTQFDKX8Gl/FjjogH5FPE/8SJxzIB81W4cRUSYlX2Wg==" saltValue="ifHxVA3b/XNdDGEJQ29pW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rintOptions horizontalCentered="1" verticalCentered="1"/>
  <pageMargins left="0" right="0" top="0" bottom="0" header="0" footer="0"/>
  <pageSetup paperSize="9" scale="25" orientation="portrait" horizontalDpi="300" verticalDpi="300"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99</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vnIvtGbbJYX8GO9w+qCgSr+ui/NQXjOMJzdtZkGX87MkiCLdMFbZyr7FPg2A37m4wjB7uLBz+EM5wAFJ9qlOLg==" saltValue="9/9KaT4K0INWJT6UY5xBFA==" spinCount="100000" sheet="1" objects="1" scenarios="1"/>
  <phoneticPr fontId="6"/>
  <printOptions horizontalCentered="1" verticalCentered="1"/>
  <pageMargins left="0" right="0" top="0" bottom="0" header="0" footer="0"/>
  <pageSetup paperSize="9" scale="43"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Lyu4EUrbQ1EhOfmdRnQapPR/eSaI6VZh+2l0lUQLhFGT96h3tbeF6t2Yr1ZkWbVvrBG3R9yata/BGkko4KuRlg==" saltValue="y7beSxQosJ7KFwo3qhpNv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505</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331</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6" t="s">
        <v>86</v>
      </c>
      <c r="AP7" s="145"/>
      <c r="AQ7" s="156" t="s">
        <v>506</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7"/>
      <c r="AP8" s="146" t="s">
        <v>234</v>
      </c>
      <c r="AQ8" s="157" t="s">
        <v>507</v>
      </c>
      <c r="AR8" s="171" t="s">
        <v>421</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5" t="s">
        <v>508</v>
      </c>
      <c r="AL9" s="1036"/>
      <c r="AM9" s="1036"/>
      <c r="AN9" s="1037"/>
      <c r="AO9" s="135">
        <v>5035832</v>
      </c>
      <c r="AP9" s="135">
        <v>78652</v>
      </c>
      <c r="AQ9" s="158">
        <v>63314</v>
      </c>
      <c r="AR9" s="172">
        <v>24.2</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5" t="s">
        <v>212</v>
      </c>
      <c r="AL10" s="1036"/>
      <c r="AM10" s="1036"/>
      <c r="AN10" s="1037"/>
      <c r="AO10" s="136">
        <v>534887</v>
      </c>
      <c r="AP10" s="136">
        <v>8354</v>
      </c>
      <c r="AQ10" s="159">
        <v>6537</v>
      </c>
      <c r="AR10" s="173">
        <v>27.8</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5" t="s">
        <v>398</v>
      </c>
      <c r="AL11" s="1036"/>
      <c r="AM11" s="1036"/>
      <c r="AN11" s="1037"/>
      <c r="AO11" s="136" t="s">
        <v>202</v>
      </c>
      <c r="AP11" s="136" t="s">
        <v>202</v>
      </c>
      <c r="AQ11" s="159">
        <v>1199</v>
      </c>
      <c r="AR11" s="173" t="s">
        <v>202</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5" t="s">
        <v>242</v>
      </c>
      <c r="AL12" s="1036"/>
      <c r="AM12" s="1036"/>
      <c r="AN12" s="1037"/>
      <c r="AO12" s="136" t="s">
        <v>202</v>
      </c>
      <c r="AP12" s="136" t="s">
        <v>202</v>
      </c>
      <c r="AQ12" s="159">
        <v>6</v>
      </c>
      <c r="AR12" s="173" t="s">
        <v>202</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5" t="s">
        <v>509</v>
      </c>
      <c r="AL13" s="1036"/>
      <c r="AM13" s="1036"/>
      <c r="AN13" s="1037"/>
      <c r="AO13" s="136">
        <v>200170</v>
      </c>
      <c r="AP13" s="136">
        <v>3126</v>
      </c>
      <c r="AQ13" s="159">
        <v>2551</v>
      </c>
      <c r="AR13" s="173">
        <v>22.5</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5" t="s">
        <v>510</v>
      </c>
      <c r="AL14" s="1036"/>
      <c r="AM14" s="1036"/>
      <c r="AN14" s="1037"/>
      <c r="AO14" s="136">
        <v>158508</v>
      </c>
      <c r="AP14" s="136">
        <v>2476</v>
      </c>
      <c r="AQ14" s="159">
        <v>1371</v>
      </c>
      <c r="AR14" s="173">
        <v>80.599999999999994</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8" t="s">
        <v>309</v>
      </c>
      <c r="AL15" s="1039"/>
      <c r="AM15" s="1039"/>
      <c r="AN15" s="1040"/>
      <c r="AO15" s="136">
        <v>-365784</v>
      </c>
      <c r="AP15" s="136">
        <v>-5713</v>
      </c>
      <c r="AQ15" s="159">
        <v>-3830</v>
      </c>
      <c r="AR15" s="173">
        <v>49.2</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8" t="s">
        <v>278</v>
      </c>
      <c r="AL16" s="1039"/>
      <c r="AM16" s="1039"/>
      <c r="AN16" s="1040"/>
      <c r="AO16" s="136">
        <v>5563613</v>
      </c>
      <c r="AP16" s="136">
        <v>86895</v>
      </c>
      <c r="AQ16" s="159">
        <v>71148</v>
      </c>
      <c r="AR16" s="173">
        <v>22.1</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178</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512</v>
      </c>
      <c r="AP20" s="147" t="s">
        <v>335</v>
      </c>
      <c r="AQ20" s="160" t="s">
        <v>43</v>
      </c>
      <c r="AR20" s="174"/>
    </row>
    <row r="21" spans="1:46" s="99" customFormat="1" x14ac:dyDescent="0.15">
      <c r="A21" s="101"/>
      <c r="AK21" s="1041" t="s">
        <v>513</v>
      </c>
      <c r="AL21" s="1042"/>
      <c r="AM21" s="1042"/>
      <c r="AN21" s="1043"/>
      <c r="AO21" s="138">
        <v>7.61</v>
      </c>
      <c r="AP21" s="148">
        <v>6.38</v>
      </c>
      <c r="AQ21" s="161">
        <v>1.23</v>
      </c>
      <c r="AS21" s="180"/>
      <c r="AT21" s="101"/>
    </row>
    <row r="22" spans="1:46" s="99" customFormat="1" x14ac:dyDescent="0.15">
      <c r="A22" s="101"/>
      <c r="AK22" s="1041" t="s">
        <v>514</v>
      </c>
      <c r="AL22" s="1042"/>
      <c r="AM22" s="1042"/>
      <c r="AN22" s="1043"/>
      <c r="AO22" s="139">
        <v>100</v>
      </c>
      <c r="AP22" s="149">
        <v>98.2</v>
      </c>
      <c r="AQ22" s="162">
        <v>1.8</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515</v>
      </c>
      <c r="AP26" s="150"/>
      <c r="AQ26" s="150"/>
      <c r="AR26" s="150"/>
      <c r="AS26" s="103"/>
      <c r="AT26" s="103"/>
    </row>
    <row r="27" spans="1:46" x14ac:dyDescent="0.15">
      <c r="A27" s="104"/>
      <c r="AO27" s="109"/>
      <c r="AP27" s="109"/>
      <c r="AQ27" s="109"/>
      <c r="AR27" s="109"/>
      <c r="AS27" s="109"/>
      <c r="AT27" s="109"/>
    </row>
    <row r="28" spans="1:46" ht="17.25" x14ac:dyDescent="0.15">
      <c r="A28" s="100" t="s">
        <v>268</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123</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6" t="s">
        <v>86</v>
      </c>
      <c r="AP30" s="145"/>
      <c r="AQ30" s="156" t="s">
        <v>506</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7"/>
      <c r="AP31" s="146" t="s">
        <v>234</v>
      </c>
      <c r="AQ31" s="157" t="s">
        <v>507</v>
      </c>
      <c r="AR31" s="171" t="s">
        <v>421</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4" t="s">
        <v>516</v>
      </c>
      <c r="AL32" s="1045"/>
      <c r="AM32" s="1045"/>
      <c r="AN32" s="1046"/>
      <c r="AO32" s="136">
        <v>2742794</v>
      </c>
      <c r="AP32" s="136">
        <v>42838</v>
      </c>
      <c r="AQ32" s="163">
        <v>34974</v>
      </c>
      <c r="AR32" s="173">
        <v>22.5</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4" t="s">
        <v>517</v>
      </c>
      <c r="AL33" s="1045"/>
      <c r="AM33" s="1045"/>
      <c r="AN33" s="1046"/>
      <c r="AO33" s="136" t="s">
        <v>202</v>
      </c>
      <c r="AP33" s="136" t="s">
        <v>202</v>
      </c>
      <c r="AQ33" s="163" t="s">
        <v>202</v>
      </c>
      <c r="AR33" s="173" t="s">
        <v>202</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4" t="s">
        <v>16</v>
      </c>
      <c r="AL34" s="1045"/>
      <c r="AM34" s="1045"/>
      <c r="AN34" s="1046"/>
      <c r="AO34" s="136" t="s">
        <v>202</v>
      </c>
      <c r="AP34" s="136" t="s">
        <v>202</v>
      </c>
      <c r="AQ34" s="163">
        <v>13</v>
      </c>
      <c r="AR34" s="173" t="s">
        <v>202</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4" t="s">
        <v>518</v>
      </c>
      <c r="AL35" s="1045"/>
      <c r="AM35" s="1045"/>
      <c r="AN35" s="1046"/>
      <c r="AO35" s="136">
        <v>1097637</v>
      </c>
      <c r="AP35" s="136">
        <v>17143</v>
      </c>
      <c r="AQ35" s="163">
        <v>9202</v>
      </c>
      <c r="AR35" s="173">
        <v>86.3</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4" t="s">
        <v>39</v>
      </c>
      <c r="AL36" s="1045"/>
      <c r="AM36" s="1045"/>
      <c r="AN36" s="1046"/>
      <c r="AO36" s="136">
        <v>99648</v>
      </c>
      <c r="AP36" s="136">
        <v>1556</v>
      </c>
      <c r="AQ36" s="163">
        <v>1932</v>
      </c>
      <c r="AR36" s="173">
        <v>-19.5</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4" t="s">
        <v>348</v>
      </c>
      <c r="AL37" s="1045"/>
      <c r="AM37" s="1045"/>
      <c r="AN37" s="1046"/>
      <c r="AO37" s="136" t="s">
        <v>202</v>
      </c>
      <c r="AP37" s="136" t="s">
        <v>202</v>
      </c>
      <c r="AQ37" s="163">
        <v>1045</v>
      </c>
      <c r="AR37" s="173" t="s">
        <v>202</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7" t="s">
        <v>519</v>
      </c>
      <c r="AL38" s="1048"/>
      <c r="AM38" s="1048"/>
      <c r="AN38" s="1049"/>
      <c r="AO38" s="140">
        <v>579</v>
      </c>
      <c r="AP38" s="140">
        <v>9</v>
      </c>
      <c r="AQ38" s="164">
        <v>1</v>
      </c>
      <c r="AR38" s="162">
        <v>800</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7" t="s">
        <v>83</v>
      </c>
      <c r="AL39" s="1048"/>
      <c r="AM39" s="1048"/>
      <c r="AN39" s="1049"/>
      <c r="AO39" s="136">
        <v>-411815</v>
      </c>
      <c r="AP39" s="136">
        <v>-6432</v>
      </c>
      <c r="AQ39" s="163">
        <v>-6121</v>
      </c>
      <c r="AR39" s="173">
        <v>5.0999999999999996</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4" t="s">
        <v>520</v>
      </c>
      <c r="AL40" s="1045"/>
      <c r="AM40" s="1045"/>
      <c r="AN40" s="1046"/>
      <c r="AO40" s="136">
        <v>-2162045</v>
      </c>
      <c r="AP40" s="136">
        <v>-33768</v>
      </c>
      <c r="AQ40" s="163">
        <v>-29274</v>
      </c>
      <c r="AR40" s="173">
        <v>15.4</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50" t="s">
        <v>389</v>
      </c>
      <c r="AL41" s="1051"/>
      <c r="AM41" s="1051"/>
      <c r="AN41" s="1052"/>
      <c r="AO41" s="136">
        <v>1366798</v>
      </c>
      <c r="AP41" s="136">
        <v>21347</v>
      </c>
      <c r="AQ41" s="163">
        <v>11772</v>
      </c>
      <c r="AR41" s="173">
        <v>81.3</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65</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521</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522</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8" t="s">
        <v>86</v>
      </c>
      <c r="AN49" s="1053" t="s">
        <v>441</v>
      </c>
      <c r="AO49" s="1054"/>
      <c r="AP49" s="1054"/>
      <c r="AQ49" s="1054"/>
      <c r="AR49" s="1055"/>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9"/>
      <c r="AN50" s="132" t="s">
        <v>496</v>
      </c>
      <c r="AO50" s="142" t="s">
        <v>497</v>
      </c>
      <c r="AP50" s="153" t="s">
        <v>523</v>
      </c>
      <c r="AQ50" s="166" t="s">
        <v>383</v>
      </c>
      <c r="AR50" s="176" t="s">
        <v>524</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2837389</v>
      </c>
      <c r="AN51" s="133">
        <v>42611</v>
      </c>
      <c r="AO51" s="143">
        <v>-29.8</v>
      </c>
      <c r="AP51" s="154">
        <v>44504</v>
      </c>
      <c r="AQ51" s="167">
        <v>-5.9</v>
      </c>
      <c r="AR51" s="177">
        <v>-23.9</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280</v>
      </c>
      <c r="AM52" s="127">
        <v>1344789</v>
      </c>
      <c r="AN52" s="134">
        <v>20196</v>
      </c>
      <c r="AO52" s="144">
        <v>-38.700000000000003</v>
      </c>
      <c r="AP52" s="155">
        <v>25876</v>
      </c>
      <c r="AQ52" s="168">
        <v>7.4</v>
      </c>
      <c r="AR52" s="178">
        <v>-46.1</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237</v>
      </c>
      <c r="AL53" s="121"/>
      <c r="AM53" s="126">
        <v>1707846</v>
      </c>
      <c r="AN53" s="133">
        <v>25853</v>
      </c>
      <c r="AO53" s="143">
        <v>-39.299999999999997</v>
      </c>
      <c r="AP53" s="154">
        <v>47820</v>
      </c>
      <c r="AQ53" s="167">
        <v>7.5</v>
      </c>
      <c r="AR53" s="177">
        <v>-46.8</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280</v>
      </c>
      <c r="AM54" s="127">
        <v>1016355</v>
      </c>
      <c r="AN54" s="134">
        <v>15386</v>
      </c>
      <c r="AO54" s="144">
        <v>-23.8</v>
      </c>
      <c r="AP54" s="155">
        <v>25855</v>
      </c>
      <c r="AQ54" s="168">
        <v>-0.1</v>
      </c>
      <c r="AR54" s="178">
        <v>-23.7</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233</v>
      </c>
      <c r="AL55" s="121"/>
      <c r="AM55" s="126">
        <v>1594024</v>
      </c>
      <c r="AN55" s="133">
        <v>24322</v>
      </c>
      <c r="AO55" s="143">
        <v>-5.9</v>
      </c>
      <c r="AP55" s="154">
        <v>41934</v>
      </c>
      <c r="AQ55" s="167">
        <v>-12.3</v>
      </c>
      <c r="AR55" s="177">
        <v>6.4</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280</v>
      </c>
      <c r="AM56" s="127">
        <v>927524</v>
      </c>
      <c r="AN56" s="134">
        <v>14152</v>
      </c>
      <c r="AO56" s="144">
        <v>-8</v>
      </c>
      <c r="AP56" s="155">
        <v>23352</v>
      </c>
      <c r="AQ56" s="168">
        <v>-9.6999999999999993</v>
      </c>
      <c r="AR56" s="178">
        <v>1.7</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525</v>
      </c>
      <c r="AL57" s="121"/>
      <c r="AM57" s="126">
        <v>1224776</v>
      </c>
      <c r="AN57" s="133">
        <v>18873</v>
      </c>
      <c r="AO57" s="143">
        <v>-22.4</v>
      </c>
      <c r="AP57" s="154">
        <v>45588</v>
      </c>
      <c r="AQ57" s="167">
        <v>8.6999999999999993</v>
      </c>
      <c r="AR57" s="177">
        <v>-31.1</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280</v>
      </c>
      <c r="AM58" s="127">
        <v>687880</v>
      </c>
      <c r="AN58" s="134">
        <v>10600</v>
      </c>
      <c r="AO58" s="144">
        <v>-25.1</v>
      </c>
      <c r="AP58" s="155">
        <v>24150</v>
      </c>
      <c r="AQ58" s="168">
        <v>3.4</v>
      </c>
      <c r="AR58" s="178">
        <v>-28.5</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480</v>
      </c>
      <c r="AL59" s="121"/>
      <c r="AM59" s="126">
        <v>2868071</v>
      </c>
      <c r="AN59" s="133">
        <v>44795</v>
      </c>
      <c r="AO59" s="143">
        <v>137.30000000000001</v>
      </c>
      <c r="AP59" s="154">
        <v>45483</v>
      </c>
      <c r="AQ59" s="167">
        <v>-0.2</v>
      </c>
      <c r="AR59" s="177">
        <v>137.5</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280</v>
      </c>
      <c r="AM60" s="127">
        <v>1358543</v>
      </c>
      <c r="AN60" s="134">
        <v>21218</v>
      </c>
      <c r="AO60" s="144">
        <v>100.2</v>
      </c>
      <c r="AP60" s="155">
        <v>24241</v>
      </c>
      <c r="AQ60" s="168">
        <v>0.4</v>
      </c>
      <c r="AR60" s="178">
        <v>99.8</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526</v>
      </c>
      <c r="AL61" s="124"/>
      <c r="AM61" s="126">
        <v>2046421</v>
      </c>
      <c r="AN61" s="133">
        <v>31291</v>
      </c>
      <c r="AO61" s="143">
        <v>8</v>
      </c>
      <c r="AP61" s="154">
        <v>45066</v>
      </c>
      <c r="AQ61" s="169">
        <v>-0.4</v>
      </c>
      <c r="AR61" s="177">
        <v>8.4</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280</v>
      </c>
      <c r="AM62" s="127">
        <v>1067018</v>
      </c>
      <c r="AN62" s="134">
        <v>16310</v>
      </c>
      <c r="AO62" s="144">
        <v>0.9</v>
      </c>
      <c r="AP62" s="155">
        <v>24695</v>
      </c>
      <c r="AQ62" s="168">
        <v>0.3</v>
      </c>
      <c r="AR62" s="178">
        <v>0.6</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h6HS7hY6tHSQ9xZqZ6DdoAkqyptLXO8k1wqWEnliJ3aH9kUj/imMhQLmo4dVo48OmEr2Hu9XwrCTWKAs9HInXw==" saltValue="CjW0pfPFplM/DZESW1uYT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verticalCentered="1"/>
  <pageMargins left="0" right="0" top="0" bottom="0" header="0" footer="0"/>
  <pageSetup paperSize="9" scale="60" orientation="landscape" horizontalDpi="300" verticalDpi="300"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2"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99</v>
      </c>
    </row>
    <row r="121" spans="125:125" ht="13.5" hidden="1" customHeight="1" x14ac:dyDescent="0.15">
      <c r="DU121" s="96"/>
    </row>
  </sheetData>
  <sheetProtection algorithmName="SHA-512" hashValue="B12g3IaBwLiqGf3DlB/Lz4ug63CTa6k/OBaMWnF3TW8h05CczRO7XzKtIHOWzSGxRfWQXfl6Lbj7sxtJjXbnVA==" saltValue="UfvFPAellFPu3PEH/j8c2w==" spinCount="100000" sheet="1" objects="1" scenarios="1"/>
  <phoneticPr fontId="6"/>
  <printOptions horizontalCentered="1" verticalCentered="1"/>
  <pageMargins left="0" right="0" top="0" bottom="0" header="0" footer="0"/>
  <pageSetup paperSize="9" scale="38" orientation="landscape" horizontalDpi="300"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sheetData>
  <sheetProtection algorithmName="SHA-512" hashValue="FaT6E0KybfLQwrzkfNLmkQ6Rby2gXTGwGTcUPN90P5TfOrKluaw1k/PGyuv/nmuHXTzvgoUF6dJeKJNBIszU8g==" saltValue="BPSRRFX0ukcMcPr8hIxVbQ==" spinCount="100000" sheet="1" objects="1" scenarios="1"/>
  <phoneticPr fontId="6"/>
  <printOptions horizontalCentered="1" verticalCentered="1"/>
  <pageMargins left="0" right="0" top="0" bottom="0" header="0" footer="0"/>
  <pageSetup paperSize="9" scale="38" orientation="landscape" horizontalDpi="300"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8</v>
      </c>
      <c r="C46" s="189"/>
      <c r="D46" s="189"/>
      <c r="E46" s="190" t="s">
        <v>14</v>
      </c>
      <c r="F46" s="191" t="s">
        <v>528</v>
      </c>
      <c r="G46" s="195" t="s">
        <v>444</v>
      </c>
      <c r="H46" s="195" t="s">
        <v>529</v>
      </c>
      <c r="I46" s="195" t="s">
        <v>530</v>
      </c>
      <c r="J46" s="200" t="s">
        <v>531</v>
      </c>
    </row>
    <row r="47" spans="2:10" ht="57.75" customHeight="1" x14ac:dyDescent="0.15">
      <c r="B47" s="186"/>
      <c r="C47" s="1060" t="s">
        <v>3</v>
      </c>
      <c r="D47" s="1060"/>
      <c r="E47" s="1061"/>
      <c r="F47" s="192">
        <v>9.65</v>
      </c>
      <c r="G47" s="196">
        <v>7.1</v>
      </c>
      <c r="H47" s="196">
        <v>7.09</v>
      </c>
      <c r="I47" s="196">
        <v>7.02</v>
      </c>
      <c r="J47" s="201">
        <v>7.07</v>
      </c>
    </row>
    <row r="48" spans="2:10" ht="57.75" customHeight="1" x14ac:dyDescent="0.15">
      <c r="B48" s="187"/>
      <c r="C48" s="1062" t="s">
        <v>4</v>
      </c>
      <c r="D48" s="1062"/>
      <c r="E48" s="1063"/>
      <c r="F48" s="193">
        <v>5.36</v>
      </c>
      <c r="G48" s="197">
        <v>7.62</v>
      </c>
      <c r="H48" s="197">
        <v>7.05</v>
      </c>
      <c r="I48" s="197">
        <v>8.1</v>
      </c>
      <c r="J48" s="202">
        <v>7.66</v>
      </c>
    </row>
    <row r="49" spans="2:10" ht="57.75" customHeight="1" x14ac:dyDescent="0.15">
      <c r="B49" s="188"/>
      <c r="C49" s="1064" t="s">
        <v>13</v>
      </c>
      <c r="D49" s="1064"/>
      <c r="E49" s="1065"/>
      <c r="F49" s="194" t="s">
        <v>532</v>
      </c>
      <c r="G49" s="198" t="s">
        <v>488</v>
      </c>
      <c r="H49" s="198" t="s">
        <v>533</v>
      </c>
      <c r="I49" s="198" t="s">
        <v>180</v>
      </c>
      <c r="J49" s="203" t="s">
        <v>394</v>
      </c>
    </row>
    <row r="50" spans="2:10" ht="13.5" customHeight="1" x14ac:dyDescent="0.15"/>
  </sheetData>
  <sheetProtection algorithmName="SHA-512" hashValue="7JKAb+lbxq31MHZsrNzKcdSODyYlE04Pt/ePOSOv48tBFjOK+uR3EcTGxADw8VaBq7jm/INrmHElacjz3Ozj+A==" saltValue="djcnIcCIzYVSAzSpBL5YMw==" spinCount="100000" sheet="1" objects="1" scenarios="1"/>
  <mergeCells count="3">
    <mergeCell ref="C47:E47"/>
    <mergeCell ref="C48:E48"/>
    <mergeCell ref="C49:E49"/>
  </mergeCells>
  <phoneticPr fontId="6"/>
  <printOptions horizontalCentered="1" verticalCentered="1"/>
  <pageMargins left="0" right="0" top="0" bottom="0" header="0" footer="0"/>
  <pageSetup paperSize="9" scale="62" orientation="landscape" horizontalDpi="300" verticalDpi="300"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528</v>
      </c>
      <c r="G33" s="219" t="s">
        <v>444</v>
      </c>
      <c r="H33" s="219" t="s">
        <v>529</v>
      </c>
      <c r="I33" s="219" t="s">
        <v>530</v>
      </c>
      <c r="J33" s="223" t="s">
        <v>531</v>
      </c>
      <c r="K33" s="204"/>
      <c r="L33" s="204"/>
      <c r="M33" s="204"/>
      <c r="N33" s="204"/>
      <c r="O33" s="204"/>
      <c r="P33" s="204"/>
    </row>
    <row r="34" spans="1:16" ht="39" customHeight="1" x14ac:dyDescent="0.15">
      <c r="A34" s="204"/>
      <c r="B34" s="206"/>
      <c r="C34" s="1066" t="s">
        <v>462</v>
      </c>
      <c r="D34" s="1066"/>
      <c r="E34" s="1067"/>
      <c r="F34" s="215">
        <v>15.92</v>
      </c>
      <c r="G34" s="220">
        <v>16.71</v>
      </c>
      <c r="H34" s="220">
        <v>15.16</v>
      </c>
      <c r="I34" s="220">
        <v>10.220000000000001</v>
      </c>
      <c r="J34" s="224">
        <v>10.72</v>
      </c>
      <c r="K34" s="204"/>
      <c r="L34" s="204"/>
      <c r="M34" s="204"/>
      <c r="N34" s="204"/>
      <c r="O34" s="204"/>
      <c r="P34" s="204"/>
    </row>
    <row r="35" spans="1:16" ht="39" customHeight="1" x14ac:dyDescent="0.15">
      <c r="A35" s="204"/>
      <c r="B35" s="207"/>
      <c r="C35" s="1068" t="s">
        <v>352</v>
      </c>
      <c r="D35" s="1068"/>
      <c r="E35" s="1069"/>
      <c r="F35" s="216">
        <v>7.25</v>
      </c>
      <c r="G35" s="221">
        <v>7.28</v>
      </c>
      <c r="H35" s="221">
        <v>8.3000000000000007</v>
      </c>
      <c r="I35" s="221">
        <v>8.7799999999999994</v>
      </c>
      <c r="J35" s="225">
        <v>9.36</v>
      </c>
      <c r="K35" s="204"/>
      <c r="L35" s="204"/>
      <c r="M35" s="204"/>
      <c r="N35" s="204"/>
      <c r="O35" s="204"/>
      <c r="P35" s="204"/>
    </row>
    <row r="36" spans="1:16" ht="39" customHeight="1" x14ac:dyDescent="0.15">
      <c r="A36" s="204"/>
      <c r="B36" s="207"/>
      <c r="C36" s="1068" t="s">
        <v>452</v>
      </c>
      <c r="D36" s="1068"/>
      <c r="E36" s="1069"/>
      <c r="F36" s="216">
        <v>5.56</v>
      </c>
      <c r="G36" s="221">
        <v>7.54</v>
      </c>
      <c r="H36" s="221">
        <v>6.95</v>
      </c>
      <c r="I36" s="221">
        <v>8.0399999999999991</v>
      </c>
      <c r="J36" s="225">
        <v>7.62</v>
      </c>
      <c r="K36" s="204"/>
      <c r="L36" s="204"/>
      <c r="M36" s="204"/>
      <c r="N36" s="204"/>
      <c r="O36" s="204"/>
      <c r="P36" s="204"/>
    </row>
    <row r="37" spans="1:16" ht="39" customHeight="1" x14ac:dyDescent="0.15">
      <c r="A37" s="204"/>
      <c r="B37" s="207"/>
      <c r="C37" s="1068" t="s">
        <v>245</v>
      </c>
      <c r="D37" s="1068"/>
      <c r="E37" s="1069"/>
      <c r="F37" s="216">
        <v>1.3</v>
      </c>
      <c r="G37" s="221">
        <v>1.17</v>
      </c>
      <c r="H37" s="221">
        <v>1.53</v>
      </c>
      <c r="I37" s="221">
        <v>1.67</v>
      </c>
      <c r="J37" s="225">
        <v>0.94</v>
      </c>
      <c r="K37" s="204"/>
      <c r="L37" s="204"/>
      <c r="M37" s="204"/>
      <c r="N37" s="204"/>
      <c r="O37" s="204"/>
      <c r="P37" s="204"/>
    </row>
    <row r="38" spans="1:16" ht="39" customHeight="1" x14ac:dyDescent="0.15">
      <c r="A38" s="204"/>
      <c r="B38" s="207"/>
      <c r="C38" s="1068" t="s">
        <v>27</v>
      </c>
      <c r="D38" s="1068"/>
      <c r="E38" s="1069"/>
      <c r="F38" s="216">
        <v>0.44</v>
      </c>
      <c r="G38" s="221">
        <v>0.43</v>
      </c>
      <c r="H38" s="221">
        <v>0.76</v>
      </c>
      <c r="I38" s="221">
        <v>0.66</v>
      </c>
      <c r="J38" s="225">
        <v>0.51</v>
      </c>
      <c r="K38" s="204"/>
      <c r="L38" s="204"/>
      <c r="M38" s="204"/>
      <c r="N38" s="204"/>
      <c r="O38" s="204"/>
      <c r="P38" s="204"/>
    </row>
    <row r="39" spans="1:16" ht="39" customHeight="1" x14ac:dyDescent="0.15">
      <c r="A39" s="204"/>
      <c r="B39" s="207"/>
      <c r="C39" s="1068" t="s">
        <v>224</v>
      </c>
      <c r="D39" s="1068"/>
      <c r="E39" s="1069"/>
      <c r="F39" s="216">
        <v>0.17</v>
      </c>
      <c r="G39" s="221">
        <v>0.09</v>
      </c>
      <c r="H39" s="221">
        <v>0.13</v>
      </c>
      <c r="I39" s="221">
        <v>0.06</v>
      </c>
      <c r="J39" s="225">
        <v>0.04</v>
      </c>
      <c r="K39" s="204"/>
      <c r="L39" s="204"/>
      <c r="M39" s="204"/>
      <c r="N39" s="204"/>
      <c r="O39" s="204"/>
      <c r="P39" s="204"/>
    </row>
    <row r="40" spans="1:16" ht="39" customHeight="1" x14ac:dyDescent="0.15">
      <c r="A40" s="204"/>
      <c r="B40" s="207"/>
      <c r="C40" s="1068" t="s">
        <v>449</v>
      </c>
      <c r="D40" s="1068"/>
      <c r="E40" s="1069"/>
      <c r="F40" s="216">
        <v>0.06</v>
      </c>
      <c r="G40" s="221">
        <v>0</v>
      </c>
      <c r="H40" s="221">
        <v>0.03</v>
      </c>
      <c r="I40" s="221">
        <v>0</v>
      </c>
      <c r="J40" s="225">
        <v>0.02</v>
      </c>
      <c r="K40" s="204"/>
      <c r="L40" s="204"/>
      <c r="M40" s="204"/>
      <c r="N40" s="204"/>
      <c r="O40" s="204"/>
      <c r="P40" s="204"/>
    </row>
    <row r="41" spans="1:16" ht="39" customHeight="1" x14ac:dyDescent="0.15">
      <c r="A41" s="204"/>
      <c r="B41" s="207"/>
      <c r="C41" s="1068" t="s">
        <v>228</v>
      </c>
      <c r="D41" s="1068"/>
      <c r="E41" s="1069"/>
      <c r="F41" s="216">
        <v>0.01</v>
      </c>
      <c r="G41" s="221">
        <v>0.04</v>
      </c>
      <c r="H41" s="221">
        <v>0.04</v>
      </c>
      <c r="I41" s="221">
        <v>0.02</v>
      </c>
      <c r="J41" s="225">
        <v>0.01</v>
      </c>
      <c r="K41" s="204"/>
      <c r="L41" s="204"/>
      <c r="M41" s="204"/>
      <c r="N41" s="204"/>
      <c r="O41" s="204"/>
      <c r="P41" s="204"/>
    </row>
    <row r="42" spans="1:16" ht="39" customHeight="1" x14ac:dyDescent="0.15">
      <c r="A42" s="204"/>
      <c r="B42" s="208"/>
      <c r="C42" s="1068" t="s">
        <v>534</v>
      </c>
      <c r="D42" s="1068"/>
      <c r="E42" s="1069"/>
      <c r="F42" s="216" t="s">
        <v>202</v>
      </c>
      <c r="G42" s="221" t="s">
        <v>202</v>
      </c>
      <c r="H42" s="221" t="s">
        <v>202</v>
      </c>
      <c r="I42" s="221" t="s">
        <v>202</v>
      </c>
      <c r="J42" s="225" t="s">
        <v>202</v>
      </c>
      <c r="K42" s="204"/>
      <c r="L42" s="204"/>
      <c r="M42" s="204"/>
      <c r="N42" s="204"/>
      <c r="O42" s="204"/>
      <c r="P42" s="204"/>
    </row>
    <row r="43" spans="1:16" ht="39" customHeight="1" x14ac:dyDescent="0.15">
      <c r="A43" s="204"/>
      <c r="B43" s="209"/>
      <c r="C43" s="1070" t="s">
        <v>491</v>
      </c>
      <c r="D43" s="1070"/>
      <c r="E43" s="1071"/>
      <c r="F43" s="217" t="s">
        <v>202</v>
      </c>
      <c r="G43" s="222" t="s">
        <v>202</v>
      </c>
      <c r="H43" s="222" t="s">
        <v>202</v>
      </c>
      <c r="I43" s="222" t="s">
        <v>202</v>
      </c>
      <c r="J43" s="226" t="s">
        <v>202</v>
      </c>
      <c r="K43" s="204"/>
      <c r="L43" s="204"/>
      <c r="M43" s="204"/>
      <c r="N43" s="204"/>
      <c r="O43" s="204"/>
      <c r="P43" s="204"/>
    </row>
    <row r="44" spans="1:16" ht="39" customHeight="1" x14ac:dyDescent="0.15">
      <c r="A44" s="204"/>
      <c r="B44" s="210" t="s">
        <v>19</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A19B1N0e0BAGBFd3BaXrkPU6EIy0M9h7E4gfsTg0wZEgeaKDLrqoGR72QxhYdfCIUSevfK8+4yXvy+O7GF033w==" saltValue="snA19JQUFGpIMQSlDga7x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verticalCentered="1"/>
  <pageMargins left="0" right="0" top="0" bottom="0" header="0" footer="0"/>
  <pageSetup paperSize="9" scale="59" orientation="landscape" horizontalDpi="300" verticalDpi="3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22</v>
      </c>
      <c r="P43" s="104"/>
      <c r="Q43" s="104"/>
      <c r="R43" s="104"/>
      <c r="S43" s="104"/>
      <c r="T43" s="104"/>
      <c r="U43" s="104"/>
    </row>
    <row r="44" spans="1:21" ht="30.75" customHeight="1" x14ac:dyDescent="0.15">
      <c r="A44" s="104"/>
      <c r="B44" s="227" t="s">
        <v>25</v>
      </c>
      <c r="C44" s="233"/>
      <c r="D44" s="233"/>
      <c r="E44" s="241"/>
      <c r="F44" s="241"/>
      <c r="G44" s="241"/>
      <c r="H44" s="241"/>
      <c r="I44" s="241"/>
      <c r="J44" s="244" t="s">
        <v>14</v>
      </c>
      <c r="K44" s="246" t="s">
        <v>528</v>
      </c>
      <c r="L44" s="254" t="s">
        <v>444</v>
      </c>
      <c r="M44" s="254" t="s">
        <v>529</v>
      </c>
      <c r="N44" s="254" t="s">
        <v>530</v>
      </c>
      <c r="O44" s="262" t="s">
        <v>531</v>
      </c>
      <c r="P44" s="104"/>
      <c r="Q44" s="104"/>
      <c r="R44" s="104"/>
      <c r="S44" s="104"/>
      <c r="T44" s="104"/>
      <c r="U44" s="104"/>
    </row>
    <row r="45" spans="1:21" ht="30.75" customHeight="1" x14ac:dyDescent="0.15">
      <c r="A45" s="104"/>
      <c r="B45" s="1092" t="s">
        <v>26</v>
      </c>
      <c r="C45" s="1093"/>
      <c r="D45" s="236"/>
      <c r="E45" s="1072" t="s">
        <v>24</v>
      </c>
      <c r="F45" s="1072"/>
      <c r="G45" s="1072"/>
      <c r="H45" s="1072"/>
      <c r="I45" s="1072"/>
      <c r="J45" s="1073"/>
      <c r="K45" s="247">
        <v>2673</v>
      </c>
      <c r="L45" s="255">
        <v>2654</v>
      </c>
      <c r="M45" s="255">
        <v>2641</v>
      </c>
      <c r="N45" s="255">
        <v>2706</v>
      </c>
      <c r="O45" s="263">
        <v>2743</v>
      </c>
      <c r="P45" s="104"/>
      <c r="Q45" s="104"/>
      <c r="R45" s="104"/>
      <c r="S45" s="104"/>
      <c r="T45" s="104"/>
      <c r="U45" s="104"/>
    </row>
    <row r="46" spans="1:21" ht="30.75" customHeight="1" x14ac:dyDescent="0.15">
      <c r="A46" s="104"/>
      <c r="B46" s="1094"/>
      <c r="C46" s="1095"/>
      <c r="D46" s="237"/>
      <c r="E46" s="1074" t="s">
        <v>31</v>
      </c>
      <c r="F46" s="1074"/>
      <c r="G46" s="1074"/>
      <c r="H46" s="1074"/>
      <c r="I46" s="1074"/>
      <c r="J46" s="1075"/>
      <c r="K46" s="248" t="s">
        <v>202</v>
      </c>
      <c r="L46" s="256" t="s">
        <v>202</v>
      </c>
      <c r="M46" s="256" t="s">
        <v>202</v>
      </c>
      <c r="N46" s="256" t="s">
        <v>202</v>
      </c>
      <c r="O46" s="264" t="s">
        <v>202</v>
      </c>
      <c r="P46" s="104"/>
      <c r="Q46" s="104"/>
      <c r="R46" s="104"/>
      <c r="S46" s="104"/>
      <c r="T46" s="104"/>
      <c r="U46" s="104"/>
    </row>
    <row r="47" spans="1:21" ht="30.75" customHeight="1" x14ac:dyDescent="0.15">
      <c r="A47" s="104"/>
      <c r="B47" s="1094"/>
      <c r="C47" s="1095"/>
      <c r="D47" s="237"/>
      <c r="E47" s="1074" t="s">
        <v>34</v>
      </c>
      <c r="F47" s="1074"/>
      <c r="G47" s="1074"/>
      <c r="H47" s="1074"/>
      <c r="I47" s="1074"/>
      <c r="J47" s="1075"/>
      <c r="K47" s="248" t="s">
        <v>202</v>
      </c>
      <c r="L47" s="256" t="s">
        <v>202</v>
      </c>
      <c r="M47" s="256" t="s">
        <v>202</v>
      </c>
      <c r="N47" s="256" t="s">
        <v>202</v>
      </c>
      <c r="O47" s="264" t="s">
        <v>202</v>
      </c>
      <c r="P47" s="104"/>
      <c r="Q47" s="104"/>
      <c r="R47" s="104"/>
      <c r="S47" s="104"/>
      <c r="T47" s="104"/>
      <c r="U47" s="104"/>
    </row>
    <row r="48" spans="1:21" ht="30.75" customHeight="1" x14ac:dyDescent="0.15">
      <c r="A48" s="104"/>
      <c r="B48" s="1094"/>
      <c r="C48" s="1095"/>
      <c r="D48" s="237"/>
      <c r="E48" s="1074" t="s">
        <v>40</v>
      </c>
      <c r="F48" s="1074"/>
      <c r="G48" s="1074"/>
      <c r="H48" s="1074"/>
      <c r="I48" s="1074"/>
      <c r="J48" s="1075"/>
      <c r="K48" s="248">
        <v>1162</v>
      </c>
      <c r="L48" s="256">
        <v>1195</v>
      </c>
      <c r="M48" s="256">
        <v>1169</v>
      </c>
      <c r="N48" s="256">
        <v>1127</v>
      </c>
      <c r="O48" s="264">
        <v>1098</v>
      </c>
      <c r="P48" s="104"/>
      <c r="Q48" s="104"/>
      <c r="R48" s="104"/>
      <c r="S48" s="104"/>
      <c r="T48" s="104"/>
      <c r="U48" s="104"/>
    </row>
    <row r="49" spans="1:21" ht="30.75" customHeight="1" x14ac:dyDescent="0.15">
      <c r="A49" s="104"/>
      <c r="B49" s="1094"/>
      <c r="C49" s="1095"/>
      <c r="D49" s="237"/>
      <c r="E49" s="1074" t="s">
        <v>0</v>
      </c>
      <c r="F49" s="1074"/>
      <c r="G49" s="1074"/>
      <c r="H49" s="1074"/>
      <c r="I49" s="1074"/>
      <c r="J49" s="1075"/>
      <c r="K49" s="248">
        <v>35</v>
      </c>
      <c r="L49" s="256">
        <v>68</v>
      </c>
      <c r="M49" s="256">
        <v>73</v>
      </c>
      <c r="N49" s="256">
        <v>98</v>
      </c>
      <c r="O49" s="264">
        <v>100</v>
      </c>
      <c r="P49" s="104"/>
      <c r="Q49" s="104"/>
      <c r="R49" s="104"/>
      <c r="S49" s="104"/>
      <c r="T49" s="104"/>
      <c r="U49" s="104"/>
    </row>
    <row r="50" spans="1:21" ht="30.75" customHeight="1" x14ac:dyDescent="0.15">
      <c r="A50" s="104"/>
      <c r="B50" s="1094"/>
      <c r="C50" s="1095"/>
      <c r="D50" s="237"/>
      <c r="E50" s="1074" t="s">
        <v>42</v>
      </c>
      <c r="F50" s="1074"/>
      <c r="G50" s="1074"/>
      <c r="H50" s="1074"/>
      <c r="I50" s="1074"/>
      <c r="J50" s="1075"/>
      <c r="K50" s="248" t="s">
        <v>202</v>
      </c>
      <c r="L50" s="256" t="s">
        <v>202</v>
      </c>
      <c r="M50" s="256" t="s">
        <v>202</v>
      </c>
      <c r="N50" s="256" t="s">
        <v>202</v>
      </c>
      <c r="O50" s="264" t="s">
        <v>202</v>
      </c>
      <c r="P50" s="104"/>
      <c r="Q50" s="104"/>
      <c r="R50" s="104"/>
      <c r="S50" s="104"/>
      <c r="T50" s="104"/>
      <c r="U50" s="104"/>
    </row>
    <row r="51" spans="1:21" ht="30.75" customHeight="1" x14ac:dyDescent="0.15">
      <c r="A51" s="104"/>
      <c r="B51" s="1096"/>
      <c r="C51" s="1097"/>
      <c r="D51" s="238"/>
      <c r="E51" s="1074" t="s">
        <v>49</v>
      </c>
      <c r="F51" s="1074"/>
      <c r="G51" s="1074"/>
      <c r="H51" s="1074"/>
      <c r="I51" s="1074"/>
      <c r="J51" s="1075"/>
      <c r="K51" s="248">
        <v>1</v>
      </c>
      <c r="L51" s="256">
        <v>2</v>
      </c>
      <c r="M51" s="256">
        <v>0</v>
      </c>
      <c r="N51" s="256">
        <v>0</v>
      </c>
      <c r="O51" s="264">
        <v>1</v>
      </c>
      <c r="P51" s="104"/>
      <c r="Q51" s="104"/>
      <c r="R51" s="104"/>
      <c r="S51" s="104"/>
      <c r="T51" s="104"/>
      <c r="U51" s="104"/>
    </row>
    <row r="52" spans="1:21" ht="30.75" customHeight="1" x14ac:dyDescent="0.15">
      <c r="A52" s="104"/>
      <c r="B52" s="1076" t="s">
        <v>51</v>
      </c>
      <c r="C52" s="1077"/>
      <c r="D52" s="238"/>
      <c r="E52" s="1074" t="s">
        <v>52</v>
      </c>
      <c r="F52" s="1074"/>
      <c r="G52" s="1074"/>
      <c r="H52" s="1074"/>
      <c r="I52" s="1074"/>
      <c r="J52" s="1075"/>
      <c r="K52" s="248">
        <v>2611</v>
      </c>
      <c r="L52" s="256">
        <v>2634</v>
      </c>
      <c r="M52" s="256">
        <v>2591</v>
      </c>
      <c r="N52" s="256">
        <v>2613</v>
      </c>
      <c r="O52" s="264">
        <v>2575</v>
      </c>
      <c r="P52" s="104"/>
      <c r="Q52" s="104"/>
      <c r="R52" s="104"/>
      <c r="S52" s="104"/>
      <c r="T52" s="104"/>
      <c r="U52" s="104"/>
    </row>
    <row r="53" spans="1:21" ht="30.75" customHeight="1" x14ac:dyDescent="0.15">
      <c r="A53" s="104"/>
      <c r="B53" s="1078" t="s">
        <v>53</v>
      </c>
      <c r="C53" s="1079"/>
      <c r="D53" s="239"/>
      <c r="E53" s="1080" t="s">
        <v>56</v>
      </c>
      <c r="F53" s="1080"/>
      <c r="G53" s="1080"/>
      <c r="H53" s="1080"/>
      <c r="I53" s="1080"/>
      <c r="J53" s="1081"/>
      <c r="K53" s="249">
        <v>1260</v>
      </c>
      <c r="L53" s="257">
        <v>1285</v>
      </c>
      <c r="M53" s="257">
        <v>1292</v>
      </c>
      <c r="N53" s="257">
        <v>1318</v>
      </c>
      <c r="O53" s="265">
        <v>1367</v>
      </c>
      <c r="P53" s="104"/>
      <c r="Q53" s="104"/>
      <c r="R53" s="104"/>
      <c r="S53" s="104"/>
      <c r="T53" s="104"/>
      <c r="U53" s="104"/>
    </row>
    <row r="54" spans="1:21" ht="24" customHeight="1" x14ac:dyDescent="0.15">
      <c r="A54" s="104"/>
      <c r="B54" s="228" t="s">
        <v>64</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5</v>
      </c>
      <c r="C55" s="234"/>
      <c r="D55" s="234"/>
      <c r="E55" s="234"/>
      <c r="F55" s="234"/>
      <c r="G55" s="234"/>
      <c r="H55" s="234"/>
      <c r="I55" s="234"/>
      <c r="J55" s="234"/>
      <c r="K55" s="250"/>
      <c r="L55" s="250"/>
      <c r="M55" s="250"/>
      <c r="N55" s="250"/>
      <c r="O55" s="266" t="s">
        <v>535</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536</v>
      </c>
      <c r="L56" s="258" t="s">
        <v>537</v>
      </c>
      <c r="M56" s="258" t="s">
        <v>538</v>
      </c>
      <c r="N56" s="258" t="s">
        <v>539</v>
      </c>
      <c r="O56" s="267" t="s">
        <v>540</v>
      </c>
      <c r="P56" s="104"/>
      <c r="Q56" s="104"/>
      <c r="R56" s="104"/>
      <c r="S56" s="104"/>
      <c r="T56" s="104"/>
      <c r="U56" s="104"/>
    </row>
    <row r="57" spans="1:21" ht="31.5" customHeight="1" x14ac:dyDescent="0.15">
      <c r="B57" s="1088" t="s">
        <v>50</v>
      </c>
      <c r="C57" s="1089"/>
      <c r="D57" s="1082" t="s">
        <v>66</v>
      </c>
      <c r="E57" s="1083"/>
      <c r="F57" s="1083"/>
      <c r="G57" s="1083"/>
      <c r="H57" s="1083"/>
      <c r="I57" s="1083"/>
      <c r="J57" s="1084"/>
      <c r="K57" s="252"/>
      <c r="L57" s="259"/>
      <c r="M57" s="259"/>
      <c r="N57" s="259"/>
      <c r="O57" s="268"/>
    </row>
    <row r="58" spans="1:21" ht="31.5" customHeight="1" x14ac:dyDescent="0.15">
      <c r="B58" s="1090"/>
      <c r="C58" s="1091"/>
      <c r="D58" s="1085" t="s">
        <v>17</v>
      </c>
      <c r="E58" s="1086"/>
      <c r="F58" s="1086"/>
      <c r="G58" s="1086"/>
      <c r="H58" s="1086"/>
      <c r="I58" s="1086"/>
      <c r="J58" s="1087"/>
      <c r="K58" s="253"/>
      <c r="L58" s="260"/>
      <c r="M58" s="260"/>
      <c r="N58" s="260"/>
      <c r="O58" s="269"/>
    </row>
    <row r="59" spans="1:21" ht="24" customHeight="1" x14ac:dyDescent="0.15">
      <c r="B59" s="231"/>
      <c r="C59" s="231"/>
      <c r="D59" s="240" t="s">
        <v>47</v>
      </c>
      <c r="E59" s="243"/>
      <c r="F59" s="243"/>
      <c r="G59" s="243"/>
      <c r="H59" s="243"/>
      <c r="I59" s="243"/>
      <c r="J59" s="243"/>
      <c r="K59" s="243"/>
      <c r="L59" s="243"/>
      <c r="M59" s="243"/>
      <c r="N59" s="243"/>
      <c r="O59" s="243"/>
    </row>
    <row r="60" spans="1:21" ht="24" customHeight="1" x14ac:dyDescent="0.15">
      <c r="B60" s="232"/>
      <c r="C60" s="232"/>
      <c r="D60" s="240" t="s">
        <v>41</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AFte4A9n3M7ZcIZ5ilqOtfm+JLynIMdz2SUdz9r+Y8R8EXoEUKuzEe6e3LRdMIe8xCVEAe3dIC0j+xsgwZCkOw==" saltValue="vcBXAqvCIRmTGFvDtqk4j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verticalCentered="1"/>
  <pageMargins left="0" right="0" top="0" bottom="0" header="0" footer="0"/>
  <pageSetup paperSize="9" scale="55" orientation="landscape" horizontalDpi="300" verticalDpi="300"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22</v>
      </c>
    </row>
    <row r="40" spans="2:13" ht="27.75" customHeight="1" x14ac:dyDescent="0.15">
      <c r="B40" s="227" t="s">
        <v>25</v>
      </c>
      <c r="C40" s="233"/>
      <c r="D40" s="233"/>
      <c r="E40" s="241"/>
      <c r="F40" s="241"/>
      <c r="G40" s="241"/>
      <c r="H40" s="244" t="s">
        <v>14</v>
      </c>
      <c r="I40" s="246" t="s">
        <v>528</v>
      </c>
      <c r="J40" s="254" t="s">
        <v>444</v>
      </c>
      <c r="K40" s="254" t="s">
        <v>529</v>
      </c>
      <c r="L40" s="254" t="s">
        <v>530</v>
      </c>
      <c r="M40" s="275" t="s">
        <v>531</v>
      </c>
    </row>
    <row r="41" spans="2:13" ht="27.75" customHeight="1" x14ac:dyDescent="0.15">
      <c r="B41" s="1092" t="s">
        <v>36</v>
      </c>
      <c r="C41" s="1093"/>
      <c r="D41" s="236"/>
      <c r="E41" s="1098" t="s">
        <v>67</v>
      </c>
      <c r="F41" s="1098"/>
      <c r="G41" s="1098"/>
      <c r="H41" s="1099"/>
      <c r="I41" s="247">
        <v>26341</v>
      </c>
      <c r="J41" s="255">
        <v>25806</v>
      </c>
      <c r="K41" s="255">
        <v>25347</v>
      </c>
      <c r="L41" s="255">
        <v>24190</v>
      </c>
      <c r="M41" s="263">
        <v>23867</v>
      </c>
    </row>
    <row r="42" spans="2:13" ht="27.75" customHeight="1" x14ac:dyDescent="0.15">
      <c r="B42" s="1094"/>
      <c r="C42" s="1095"/>
      <c r="D42" s="237"/>
      <c r="E42" s="1100" t="s">
        <v>63</v>
      </c>
      <c r="F42" s="1100"/>
      <c r="G42" s="1100"/>
      <c r="H42" s="1101"/>
      <c r="I42" s="248" t="s">
        <v>202</v>
      </c>
      <c r="J42" s="256" t="s">
        <v>202</v>
      </c>
      <c r="K42" s="256" t="s">
        <v>202</v>
      </c>
      <c r="L42" s="256" t="s">
        <v>202</v>
      </c>
      <c r="M42" s="264" t="s">
        <v>202</v>
      </c>
    </row>
    <row r="43" spans="2:13" ht="27.75" customHeight="1" x14ac:dyDescent="0.15">
      <c r="B43" s="1094"/>
      <c r="C43" s="1095"/>
      <c r="D43" s="237"/>
      <c r="E43" s="1100" t="s">
        <v>69</v>
      </c>
      <c r="F43" s="1100"/>
      <c r="G43" s="1100"/>
      <c r="H43" s="1101"/>
      <c r="I43" s="248">
        <v>10673</v>
      </c>
      <c r="J43" s="256">
        <v>10026</v>
      </c>
      <c r="K43" s="256">
        <v>9349</v>
      </c>
      <c r="L43" s="256">
        <v>8737</v>
      </c>
      <c r="M43" s="264">
        <v>8033</v>
      </c>
    </row>
    <row r="44" spans="2:13" ht="27.75" customHeight="1" x14ac:dyDescent="0.15">
      <c r="B44" s="1094"/>
      <c r="C44" s="1095"/>
      <c r="D44" s="237"/>
      <c r="E44" s="1100" t="s">
        <v>71</v>
      </c>
      <c r="F44" s="1100"/>
      <c r="G44" s="1100"/>
      <c r="H44" s="1101"/>
      <c r="I44" s="248">
        <v>972</v>
      </c>
      <c r="J44" s="256">
        <v>1022</v>
      </c>
      <c r="K44" s="256">
        <v>958</v>
      </c>
      <c r="L44" s="256">
        <v>870</v>
      </c>
      <c r="M44" s="264">
        <v>780</v>
      </c>
    </row>
    <row r="45" spans="2:13" ht="27.75" customHeight="1" x14ac:dyDescent="0.15">
      <c r="B45" s="1094"/>
      <c r="C45" s="1095"/>
      <c r="D45" s="237"/>
      <c r="E45" s="1100" t="s">
        <v>74</v>
      </c>
      <c r="F45" s="1100"/>
      <c r="G45" s="1100"/>
      <c r="H45" s="1101"/>
      <c r="I45" s="248">
        <v>3554</v>
      </c>
      <c r="J45" s="256">
        <v>3173</v>
      </c>
      <c r="K45" s="256">
        <v>2961</v>
      </c>
      <c r="L45" s="256">
        <v>2830</v>
      </c>
      <c r="M45" s="264">
        <v>2772</v>
      </c>
    </row>
    <row r="46" spans="2:13" ht="27.75" customHeight="1" x14ac:dyDescent="0.15">
      <c r="B46" s="1094"/>
      <c r="C46" s="1095"/>
      <c r="D46" s="238"/>
      <c r="E46" s="1100" t="s">
        <v>72</v>
      </c>
      <c r="F46" s="1100"/>
      <c r="G46" s="1100"/>
      <c r="H46" s="1101"/>
      <c r="I46" s="248" t="s">
        <v>202</v>
      </c>
      <c r="J46" s="256" t="s">
        <v>202</v>
      </c>
      <c r="K46" s="256" t="s">
        <v>202</v>
      </c>
      <c r="L46" s="256" t="s">
        <v>202</v>
      </c>
      <c r="M46" s="264" t="s">
        <v>202</v>
      </c>
    </row>
    <row r="47" spans="2:13" ht="27.75" customHeight="1" x14ac:dyDescent="0.15">
      <c r="B47" s="1094"/>
      <c r="C47" s="1095"/>
      <c r="D47" s="271"/>
      <c r="E47" s="1102" t="s">
        <v>77</v>
      </c>
      <c r="F47" s="1103"/>
      <c r="G47" s="1103"/>
      <c r="H47" s="1104"/>
      <c r="I47" s="248" t="s">
        <v>202</v>
      </c>
      <c r="J47" s="256" t="s">
        <v>202</v>
      </c>
      <c r="K47" s="256" t="s">
        <v>202</v>
      </c>
      <c r="L47" s="256" t="s">
        <v>202</v>
      </c>
      <c r="M47" s="264" t="s">
        <v>202</v>
      </c>
    </row>
    <row r="48" spans="2:13" ht="27.75" customHeight="1" x14ac:dyDescent="0.15">
      <c r="B48" s="1094"/>
      <c r="C48" s="1095"/>
      <c r="D48" s="237"/>
      <c r="E48" s="1100" t="s">
        <v>82</v>
      </c>
      <c r="F48" s="1100"/>
      <c r="G48" s="1100"/>
      <c r="H48" s="1101"/>
      <c r="I48" s="248" t="s">
        <v>202</v>
      </c>
      <c r="J48" s="256" t="s">
        <v>202</v>
      </c>
      <c r="K48" s="256" t="s">
        <v>202</v>
      </c>
      <c r="L48" s="256" t="s">
        <v>202</v>
      </c>
      <c r="M48" s="264" t="s">
        <v>202</v>
      </c>
    </row>
    <row r="49" spans="2:13" ht="27.75" customHeight="1" x14ac:dyDescent="0.15">
      <c r="B49" s="1096"/>
      <c r="C49" s="1097"/>
      <c r="D49" s="237"/>
      <c r="E49" s="1100" t="s">
        <v>88</v>
      </c>
      <c r="F49" s="1100"/>
      <c r="G49" s="1100"/>
      <c r="H49" s="1101"/>
      <c r="I49" s="248" t="s">
        <v>202</v>
      </c>
      <c r="J49" s="256" t="s">
        <v>202</v>
      </c>
      <c r="K49" s="256" t="s">
        <v>202</v>
      </c>
      <c r="L49" s="256" t="s">
        <v>202</v>
      </c>
      <c r="M49" s="264" t="s">
        <v>202</v>
      </c>
    </row>
    <row r="50" spans="2:13" ht="27.75" customHeight="1" x14ac:dyDescent="0.15">
      <c r="B50" s="1107" t="s">
        <v>91</v>
      </c>
      <c r="C50" s="1108"/>
      <c r="D50" s="272"/>
      <c r="E50" s="1100" t="s">
        <v>93</v>
      </c>
      <c r="F50" s="1100"/>
      <c r="G50" s="1100"/>
      <c r="H50" s="1101"/>
      <c r="I50" s="248">
        <v>2175</v>
      </c>
      <c r="J50" s="256">
        <v>1819</v>
      </c>
      <c r="K50" s="256">
        <v>1640</v>
      </c>
      <c r="L50" s="256">
        <v>2143</v>
      </c>
      <c r="M50" s="264">
        <v>2844</v>
      </c>
    </row>
    <row r="51" spans="2:13" ht="27.75" customHeight="1" x14ac:dyDescent="0.15">
      <c r="B51" s="1094"/>
      <c r="C51" s="1095"/>
      <c r="D51" s="237"/>
      <c r="E51" s="1100" t="s">
        <v>96</v>
      </c>
      <c r="F51" s="1100"/>
      <c r="G51" s="1100"/>
      <c r="H51" s="1101"/>
      <c r="I51" s="248">
        <v>4356</v>
      </c>
      <c r="J51" s="256">
        <v>4037</v>
      </c>
      <c r="K51" s="256">
        <v>3803</v>
      </c>
      <c r="L51" s="256">
        <v>3621</v>
      </c>
      <c r="M51" s="264">
        <v>3319</v>
      </c>
    </row>
    <row r="52" spans="2:13" ht="27.75" customHeight="1" x14ac:dyDescent="0.15">
      <c r="B52" s="1096"/>
      <c r="C52" s="1097"/>
      <c r="D52" s="237"/>
      <c r="E52" s="1100" t="s">
        <v>44</v>
      </c>
      <c r="F52" s="1100"/>
      <c r="G52" s="1100"/>
      <c r="H52" s="1101"/>
      <c r="I52" s="248">
        <v>25005</v>
      </c>
      <c r="J52" s="256">
        <v>24310</v>
      </c>
      <c r="K52" s="256">
        <v>23601</v>
      </c>
      <c r="L52" s="256">
        <v>22889</v>
      </c>
      <c r="M52" s="264">
        <v>22142</v>
      </c>
    </row>
    <row r="53" spans="2:13" ht="27.75" customHeight="1" x14ac:dyDescent="0.15">
      <c r="B53" s="1078" t="s">
        <v>53</v>
      </c>
      <c r="C53" s="1079"/>
      <c r="D53" s="239"/>
      <c r="E53" s="1105" t="s">
        <v>98</v>
      </c>
      <c r="F53" s="1105"/>
      <c r="G53" s="1105"/>
      <c r="H53" s="1106"/>
      <c r="I53" s="249">
        <v>10004</v>
      </c>
      <c r="J53" s="257">
        <v>9862</v>
      </c>
      <c r="K53" s="257">
        <v>9571</v>
      </c>
      <c r="L53" s="257">
        <v>7975</v>
      </c>
      <c r="M53" s="265">
        <v>7147</v>
      </c>
    </row>
    <row r="54" spans="2:13" ht="27.75" customHeight="1" x14ac:dyDescent="0.15">
      <c r="B54" s="270" t="s">
        <v>80</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LNrnQViR9LOGQ5knkny5ouRMJq56uXPkrRwLHdilgzYDOb24UdQOEPnUxRt+L9iunkfc/ZC7TdLpc15d1Pa+Q==" saltValue="crDzw388L73r3OoDTcv5E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verticalCentered="1"/>
  <pageMargins left="0" right="0" top="0" bottom="0" header="0" footer="0"/>
  <pageSetup paperSize="9" scale="61" orientation="landscape" horizontalDpi="300" verticalDpi="300"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4" t="s">
        <v>94</v>
      </c>
    </row>
    <row r="54" spans="2:8" ht="29.25" customHeight="1" x14ac:dyDescent="0.2">
      <c r="B54" s="276" t="s">
        <v>8</v>
      </c>
      <c r="C54" s="282"/>
      <c r="D54" s="282"/>
      <c r="E54" s="285" t="s">
        <v>14</v>
      </c>
      <c r="F54" s="287" t="s">
        <v>529</v>
      </c>
      <c r="G54" s="287" t="s">
        <v>530</v>
      </c>
      <c r="H54" s="295" t="s">
        <v>531</v>
      </c>
    </row>
    <row r="55" spans="2:8" ht="52.5" customHeight="1" x14ac:dyDescent="0.15">
      <c r="B55" s="277"/>
      <c r="C55" s="1109" t="s">
        <v>102</v>
      </c>
      <c r="D55" s="1109"/>
      <c r="E55" s="1110"/>
      <c r="F55" s="288">
        <v>1017</v>
      </c>
      <c r="G55" s="288">
        <v>1017</v>
      </c>
      <c r="H55" s="296">
        <v>1050</v>
      </c>
    </row>
    <row r="56" spans="2:8" ht="52.5" customHeight="1" x14ac:dyDescent="0.15">
      <c r="B56" s="278"/>
      <c r="C56" s="1111" t="s">
        <v>105</v>
      </c>
      <c r="D56" s="1111"/>
      <c r="E56" s="1112"/>
      <c r="F56" s="289">
        <v>181</v>
      </c>
      <c r="G56" s="289">
        <v>411</v>
      </c>
      <c r="H56" s="297">
        <v>577</v>
      </c>
    </row>
    <row r="57" spans="2:8" ht="53.25" customHeight="1" x14ac:dyDescent="0.15">
      <c r="B57" s="278"/>
      <c r="C57" s="1113" t="s">
        <v>60</v>
      </c>
      <c r="D57" s="1113"/>
      <c r="E57" s="1114"/>
      <c r="F57" s="290">
        <v>570</v>
      </c>
      <c r="G57" s="290">
        <v>587</v>
      </c>
      <c r="H57" s="298">
        <v>785</v>
      </c>
    </row>
    <row r="58" spans="2:8" ht="45.75" customHeight="1" x14ac:dyDescent="0.15">
      <c r="B58" s="279"/>
      <c r="C58" s="1115" t="s">
        <v>548</v>
      </c>
      <c r="D58" s="1116"/>
      <c r="E58" s="1117"/>
      <c r="F58" s="291">
        <v>366</v>
      </c>
      <c r="G58" s="291">
        <v>354</v>
      </c>
      <c r="H58" s="299">
        <v>354</v>
      </c>
    </row>
    <row r="59" spans="2:8" ht="45.75" customHeight="1" x14ac:dyDescent="0.15">
      <c r="B59" s="279"/>
      <c r="C59" s="1118" t="s">
        <v>551</v>
      </c>
      <c r="D59" s="1119"/>
      <c r="E59" s="1120"/>
      <c r="F59" s="292"/>
      <c r="G59" s="292"/>
      <c r="H59" s="300">
        <v>197</v>
      </c>
    </row>
    <row r="60" spans="2:8" ht="45.75" customHeight="1" x14ac:dyDescent="0.15">
      <c r="B60" s="279"/>
      <c r="C60" s="1115" t="s">
        <v>460</v>
      </c>
      <c r="D60" s="1116"/>
      <c r="E60" s="1117"/>
      <c r="F60" s="291">
        <v>36</v>
      </c>
      <c r="G60" s="291">
        <v>122</v>
      </c>
      <c r="H60" s="299">
        <v>111</v>
      </c>
    </row>
    <row r="61" spans="2:8" ht="45.75" customHeight="1" x14ac:dyDescent="0.15">
      <c r="B61" s="279"/>
      <c r="C61" s="283" t="s">
        <v>549</v>
      </c>
      <c r="D61" s="284"/>
      <c r="E61" s="286"/>
      <c r="F61" s="291">
        <v>141</v>
      </c>
      <c r="G61" s="291">
        <v>81</v>
      </c>
      <c r="H61" s="299">
        <v>81</v>
      </c>
    </row>
    <row r="62" spans="2:8" ht="45.75" customHeight="1" x14ac:dyDescent="0.15">
      <c r="B62" s="280"/>
      <c r="C62" s="283" t="s">
        <v>550</v>
      </c>
      <c r="D62" s="284"/>
      <c r="E62" s="286"/>
      <c r="F62" s="291">
        <v>17</v>
      </c>
      <c r="G62" s="291">
        <v>17</v>
      </c>
      <c r="H62" s="299">
        <v>17</v>
      </c>
    </row>
    <row r="63" spans="2:8" ht="52.5" customHeight="1" x14ac:dyDescent="0.15">
      <c r="B63" s="281"/>
      <c r="C63" s="1121" t="s">
        <v>110</v>
      </c>
      <c r="D63" s="1121"/>
      <c r="E63" s="1122"/>
      <c r="F63" s="293">
        <v>1769</v>
      </c>
      <c r="G63" s="293">
        <v>2016</v>
      </c>
      <c r="H63" s="301">
        <v>2412</v>
      </c>
    </row>
    <row r="64" spans="2:8" ht="15" customHeight="1" x14ac:dyDescent="0.15"/>
  </sheetData>
  <sheetProtection algorithmName="SHA-512" hashValue="g9ZTBFx/nV2hsH34hIrmR+nzjav/YCoHMDfGGIbfkJ/Gm+YhiE62sB5s9LC2aAfq9tUTZUtBDn1zlRj6oJPd6g==" saltValue="prZZoUbYtwZM8f7Sza4LCg==" spinCount="100000" sheet="1" objects="1" scenarios="1"/>
  <mergeCells count="7">
    <mergeCell ref="C60:E60"/>
    <mergeCell ref="C63:E63"/>
    <mergeCell ref="C55:E55"/>
    <mergeCell ref="C56:E56"/>
    <mergeCell ref="C57:E57"/>
    <mergeCell ref="C58:E58"/>
    <mergeCell ref="C59:E59"/>
  </mergeCells>
  <phoneticPr fontId="6"/>
  <printOptions horizontalCentered="1" verticalCentered="1"/>
  <pageMargins left="0" right="0" top="0" bottom="0" header="0" footer="0"/>
  <pageSetup paperSize="9" scale="42" orientation="landscape" horizontalDpi="300" verticalDpi="300"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256" width="8.625" style="51" hidden="1" customWidth="1"/>
    <col min="257" max="349" width="8.625" hidden="1" customWidth="1"/>
    <col min="350" max="355" width="14.875" hidden="1" customWidth="1"/>
    <col min="356" max="357" width="15.875" hidden="1" customWidth="1"/>
    <col min="358" max="363" width="16.125" hidden="1" customWidth="1"/>
    <col min="364" max="364" width="6.125" hidden="1" customWidth="1"/>
    <col min="365" max="365" width="3" hidden="1" customWidth="1"/>
    <col min="366" max="605" width="8.625" hidden="1" customWidth="1"/>
    <col min="606" max="611" width="14.875" hidden="1" customWidth="1"/>
    <col min="612" max="613" width="15.875" hidden="1" customWidth="1"/>
    <col min="614" max="619" width="16.125" hidden="1" customWidth="1"/>
    <col min="620" max="620" width="6.125" hidden="1" customWidth="1"/>
    <col min="621" max="621" width="3" hidden="1" customWidth="1"/>
    <col min="622" max="861" width="8.625" hidden="1" customWidth="1"/>
    <col min="862" max="867" width="14.875" hidden="1" customWidth="1"/>
    <col min="868" max="869" width="15.875" hidden="1" customWidth="1"/>
    <col min="870" max="875" width="16.125" hidden="1" customWidth="1"/>
    <col min="876" max="876" width="6.125" hidden="1" customWidth="1"/>
    <col min="877" max="877" width="3" hidden="1" customWidth="1"/>
    <col min="878" max="1117" width="8.625" hidden="1" customWidth="1"/>
    <col min="1118" max="1123" width="14.875" hidden="1" customWidth="1"/>
    <col min="1124" max="1125" width="15.875" hidden="1" customWidth="1"/>
    <col min="1126" max="1131" width="16.125" hidden="1" customWidth="1"/>
    <col min="1132" max="1132" width="6.125" hidden="1" customWidth="1"/>
    <col min="1133" max="1133" width="3" hidden="1" customWidth="1"/>
    <col min="1134" max="1373" width="8.625" hidden="1" customWidth="1"/>
    <col min="1374" max="1379" width="14.875" hidden="1" customWidth="1"/>
    <col min="1380" max="1381" width="15.875" hidden="1" customWidth="1"/>
    <col min="1382" max="1387" width="16.125" hidden="1" customWidth="1"/>
    <col min="1388" max="1388" width="6.125" hidden="1" customWidth="1"/>
    <col min="1389" max="1389" width="3" hidden="1" customWidth="1"/>
    <col min="1390" max="1629" width="8.625" hidden="1" customWidth="1"/>
    <col min="1630" max="1635" width="14.875" hidden="1" customWidth="1"/>
    <col min="1636" max="1637" width="15.875" hidden="1" customWidth="1"/>
    <col min="1638" max="1643" width="16.125" hidden="1" customWidth="1"/>
    <col min="1644" max="1644" width="6.125" hidden="1" customWidth="1"/>
    <col min="1645" max="1645" width="3" hidden="1" customWidth="1"/>
    <col min="1646" max="1885" width="8.625" hidden="1" customWidth="1"/>
    <col min="1886" max="1891" width="14.875" hidden="1" customWidth="1"/>
    <col min="1892" max="1893" width="15.875" hidden="1" customWidth="1"/>
    <col min="1894" max="1899" width="16.125" hidden="1" customWidth="1"/>
    <col min="1900" max="1900" width="6.125" hidden="1" customWidth="1"/>
    <col min="1901" max="1901" width="3" hidden="1" customWidth="1"/>
    <col min="1902" max="2141" width="8.625" hidden="1" customWidth="1"/>
    <col min="2142" max="2147" width="14.875" hidden="1" customWidth="1"/>
    <col min="2148" max="2149" width="15.875" hidden="1" customWidth="1"/>
    <col min="2150" max="2155" width="16.125" hidden="1" customWidth="1"/>
    <col min="2156" max="2156" width="6.125" hidden="1" customWidth="1"/>
    <col min="2157" max="2157" width="3" hidden="1" customWidth="1"/>
    <col min="2158" max="2397" width="8.625" hidden="1" customWidth="1"/>
    <col min="2398" max="2403" width="14.875" hidden="1" customWidth="1"/>
    <col min="2404" max="2405" width="15.875" hidden="1" customWidth="1"/>
    <col min="2406" max="2411" width="16.125" hidden="1" customWidth="1"/>
    <col min="2412" max="2412" width="6.125" hidden="1" customWidth="1"/>
    <col min="2413" max="2413" width="3" hidden="1" customWidth="1"/>
    <col min="2414" max="2653" width="8.625" hidden="1" customWidth="1"/>
    <col min="2654" max="2659" width="14.875" hidden="1" customWidth="1"/>
    <col min="2660" max="2661" width="15.875" hidden="1" customWidth="1"/>
    <col min="2662" max="2667" width="16.125" hidden="1" customWidth="1"/>
    <col min="2668" max="2668" width="6.125" hidden="1" customWidth="1"/>
    <col min="2669" max="2669" width="3" hidden="1" customWidth="1"/>
    <col min="2670" max="2909" width="8.625" hidden="1" customWidth="1"/>
    <col min="2910" max="2915" width="14.875" hidden="1" customWidth="1"/>
    <col min="2916" max="2917" width="15.875" hidden="1" customWidth="1"/>
    <col min="2918" max="2923" width="16.125" hidden="1" customWidth="1"/>
    <col min="2924" max="2924" width="6.125" hidden="1" customWidth="1"/>
    <col min="2925" max="2925" width="3" hidden="1" customWidth="1"/>
    <col min="2926" max="3165" width="8.625" hidden="1" customWidth="1"/>
    <col min="3166" max="3171" width="14.875" hidden="1" customWidth="1"/>
    <col min="3172" max="3173" width="15.875" hidden="1" customWidth="1"/>
    <col min="3174" max="3179" width="16.125" hidden="1" customWidth="1"/>
    <col min="3180" max="3180" width="6.125" hidden="1" customWidth="1"/>
    <col min="3181" max="3181" width="3" hidden="1" customWidth="1"/>
    <col min="3182" max="3421" width="8.625" hidden="1" customWidth="1"/>
    <col min="3422" max="3427" width="14.875" hidden="1" customWidth="1"/>
    <col min="3428" max="3429" width="15.875" hidden="1" customWidth="1"/>
    <col min="3430" max="3435" width="16.125" hidden="1" customWidth="1"/>
    <col min="3436" max="3436" width="6.125" hidden="1" customWidth="1"/>
    <col min="3437" max="3437" width="3" hidden="1" customWidth="1"/>
    <col min="3438" max="3677" width="8.625" hidden="1" customWidth="1"/>
    <col min="3678" max="3683" width="14.875" hidden="1" customWidth="1"/>
    <col min="3684" max="3685" width="15.875" hidden="1" customWidth="1"/>
    <col min="3686" max="3691" width="16.125" hidden="1" customWidth="1"/>
    <col min="3692" max="3692" width="6.125" hidden="1" customWidth="1"/>
    <col min="3693" max="3693" width="3" hidden="1" customWidth="1"/>
    <col min="3694" max="3933" width="8.625" hidden="1" customWidth="1"/>
    <col min="3934" max="3939" width="14.875" hidden="1" customWidth="1"/>
    <col min="3940" max="3941" width="15.875" hidden="1" customWidth="1"/>
    <col min="3942" max="3947" width="16.125" hidden="1" customWidth="1"/>
    <col min="3948" max="3948" width="6.125" hidden="1" customWidth="1"/>
    <col min="3949" max="3949" width="3" hidden="1" customWidth="1"/>
    <col min="3950" max="4189" width="8.625" hidden="1" customWidth="1"/>
    <col min="4190" max="4195" width="14.875" hidden="1" customWidth="1"/>
    <col min="4196" max="4197" width="15.875" hidden="1" customWidth="1"/>
    <col min="4198" max="4203" width="16.125" hidden="1" customWidth="1"/>
    <col min="4204" max="4204" width="6.125" hidden="1" customWidth="1"/>
    <col min="4205" max="4205" width="3" hidden="1" customWidth="1"/>
    <col min="4206" max="4445" width="8.625" hidden="1" customWidth="1"/>
    <col min="4446" max="4451" width="14.875" hidden="1" customWidth="1"/>
    <col min="4452" max="4453" width="15.875" hidden="1" customWidth="1"/>
    <col min="4454" max="4459" width="16.125" hidden="1" customWidth="1"/>
    <col min="4460" max="4460" width="6.125" hidden="1" customWidth="1"/>
    <col min="4461" max="4461" width="3" hidden="1" customWidth="1"/>
    <col min="4462" max="4701" width="8.625" hidden="1" customWidth="1"/>
    <col min="4702" max="4707" width="14.875" hidden="1" customWidth="1"/>
    <col min="4708" max="4709" width="15.875" hidden="1" customWidth="1"/>
    <col min="4710" max="4715" width="16.125" hidden="1" customWidth="1"/>
    <col min="4716" max="4716" width="6.125" hidden="1" customWidth="1"/>
    <col min="4717" max="4717" width="3" hidden="1" customWidth="1"/>
    <col min="4718" max="4957" width="8.625" hidden="1" customWidth="1"/>
    <col min="4958" max="4963" width="14.875" hidden="1" customWidth="1"/>
    <col min="4964" max="4965" width="15.875" hidden="1" customWidth="1"/>
    <col min="4966" max="4971" width="16.125" hidden="1" customWidth="1"/>
    <col min="4972" max="4972" width="6.125" hidden="1" customWidth="1"/>
    <col min="4973" max="4973" width="3" hidden="1" customWidth="1"/>
    <col min="4974" max="5213" width="8.625" hidden="1" customWidth="1"/>
    <col min="5214" max="5219" width="14.875" hidden="1" customWidth="1"/>
    <col min="5220" max="5221" width="15.875" hidden="1" customWidth="1"/>
    <col min="5222" max="5227" width="16.125" hidden="1" customWidth="1"/>
    <col min="5228" max="5228" width="6.125" hidden="1" customWidth="1"/>
    <col min="5229" max="5229" width="3" hidden="1" customWidth="1"/>
    <col min="5230" max="5469" width="8.625" hidden="1" customWidth="1"/>
    <col min="5470" max="5475" width="14.875" hidden="1" customWidth="1"/>
    <col min="5476" max="5477" width="15.875" hidden="1" customWidth="1"/>
    <col min="5478" max="5483" width="16.125" hidden="1" customWidth="1"/>
    <col min="5484" max="5484" width="6.125" hidden="1" customWidth="1"/>
    <col min="5485" max="5485" width="3" hidden="1" customWidth="1"/>
    <col min="5486" max="5725" width="8.625" hidden="1" customWidth="1"/>
    <col min="5726" max="5731" width="14.875" hidden="1" customWidth="1"/>
    <col min="5732" max="5733" width="15.875" hidden="1" customWidth="1"/>
    <col min="5734" max="5739" width="16.125" hidden="1" customWidth="1"/>
    <col min="5740" max="5740" width="6.125" hidden="1" customWidth="1"/>
    <col min="5741" max="5741" width="3" hidden="1" customWidth="1"/>
    <col min="5742" max="5981" width="8.625" hidden="1" customWidth="1"/>
    <col min="5982" max="5987" width="14.875" hidden="1" customWidth="1"/>
    <col min="5988" max="5989" width="15.875" hidden="1" customWidth="1"/>
    <col min="5990" max="5995" width="16.125" hidden="1" customWidth="1"/>
    <col min="5996" max="5996" width="6.125" hidden="1" customWidth="1"/>
    <col min="5997" max="5997" width="3" hidden="1" customWidth="1"/>
    <col min="5998" max="6237" width="8.625" hidden="1" customWidth="1"/>
    <col min="6238" max="6243" width="14.875" hidden="1" customWidth="1"/>
    <col min="6244" max="6245" width="15.875" hidden="1" customWidth="1"/>
    <col min="6246" max="6251" width="16.125" hidden="1" customWidth="1"/>
    <col min="6252" max="6252" width="6.125" hidden="1" customWidth="1"/>
    <col min="6253" max="6253" width="3" hidden="1" customWidth="1"/>
    <col min="6254" max="6493" width="8.625" hidden="1" customWidth="1"/>
    <col min="6494" max="6499" width="14.875" hidden="1" customWidth="1"/>
    <col min="6500" max="6501" width="15.875" hidden="1" customWidth="1"/>
    <col min="6502" max="6507" width="16.125" hidden="1" customWidth="1"/>
    <col min="6508" max="6508" width="6.125" hidden="1" customWidth="1"/>
    <col min="6509" max="6509" width="3" hidden="1" customWidth="1"/>
    <col min="6510" max="6749" width="8.625" hidden="1" customWidth="1"/>
    <col min="6750" max="6755" width="14.875" hidden="1" customWidth="1"/>
    <col min="6756" max="6757" width="15.875" hidden="1" customWidth="1"/>
    <col min="6758" max="6763" width="16.125" hidden="1" customWidth="1"/>
    <col min="6764" max="6764" width="6.125" hidden="1" customWidth="1"/>
    <col min="6765" max="6765" width="3" hidden="1" customWidth="1"/>
    <col min="6766" max="7005" width="8.625" hidden="1" customWidth="1"/>
    <col min="7006" max="7011" width="14.875" hidden="1" customWidth="1"/>
    <col min="7012" max="7013" width="15.875" hidden="1" customWidth="1"/>
    <col min="7014" max="7019" width="16.125" hidden="1" customWidth="1"/>
    <col min="7020" max="7020" width="6.125" hidden="1" customWidth="1"/>
    <col min="7021" max="7021" width="3" hidden="1" customWidth="1"/>
    <col min="7022" max="7261" width="8.625" hidden="1" customWidth="1"/>
    <col min="7262" max="7267" width="14.875" hidden="1" customWidth="1"/>
    <col min="7268" max="7269" width="15.875" hidden="1" customWidth="1"/>
    <col min="7270" max="7275" width="16.125" hidden="1" customWidth="1"/>
    <col min="7276" max="7276" width="6.125" hidden="1" customWidth="1"/>
    <col min="7277" max="7277" width="3" hidden="1" customWidth="1"/>
    <col min="7278" max="7517" width="8.625" hidden="1" customWidth="1"/>
    <col min="7518" max="7523" width="14.875" hidden="1" customWidth="1"/>
    <col min="7524" max="7525" width="15.875" hidden="1" customWidth="1"/>
    <col min="7526" max="7531" width="16.125" hidden="1" customWidth="1"/>
    <col min="7532" max="7532" width="6.125" hidden="1" customWidth="1"/>
    <col min="7533" max="7533" width="3" hidden="1" customWidth="1"/>
    <col min="7534" max="7773" width="8.625" hidden="1" customWidth="1"/>
    <col min="7774" max="7779" width="14.875" hidden="1" customWidth="1"/>
    <col min="7780" max="7781" width="15.875" hidden="1" customWidth="1"/>
    <col min="7782" max="7787" width="16.125" hidden="1" customWidth="1"/>
    <col min="7788" max="7788" width="6.125" hidden="1" customWidth="1"/>
    <col min="7789" max="7789" width="3" hidden="1" customWidth="1"/>
    <col min="7790" max="8029" width="8.625" hidden="1" customWidth="1"/>
    <col min="8030" max="8035" width="14.875" hidden="1" customWidth="1"/>
    <col min="8036" max="8037" width="15.875" hidden="1" customWidth="1"/>
    <col min="8038" max="8043" width="16.125" hidden="1" customWidth="1"/>
    <col min="8044" max="8044" width="6.125" hidden="1" customWidth="1"/>
    <col min="8045" max="8045" width="3" hidden="1" customWidth="1"/>
    <col min="8046" max="8285" width="8.625" hidden="1" customWidth="1"/>
    <col min="8286" max="8291" width="14.875" hidden="1" customWidth="1"/>
    <col min="8292" max="8293" width="15.875" hidden="1" customWidth="1"/>
    <col min="8294" max="8299" width="16.125" hidden="1" customWidth="1"/>
    <col min="8300" max="8300" width="6.125" hidden="1" customWidth="1"/>
    <col min="8301" max="8301" width="3" hidden="1" customWidth="1"/>
    <col min="8302" max="8541" width="8.625" hidden="1" customWidth="1"/>
    <col min="8542" max="8547" width="14.875" hidden="1" customWidth="1"/>
    <col min="8548" max="8549" width="15.875" hidden="1" customWidth="1"/>
    <col min="8550" max="8555" width="16.125" hidden="1" customWidth="1"/>
    <col min="8556" max="8556" width="6.125" hidden="1" customWidth="1"/>
    <col min="8557" max="8557" width="3" hidden="1" customWidth="1"/>
    <col min="8558" max="8797" width="8.625" hidden="1" customWidth="1"/>
    <col min="8798" max="8803" width="14.875" hidden="1" customWidth="1"/>
    <col min="8804" max="8805" width="15.875" hidden="1" customWidth="1"/>
    <col min="8806" max="8811" width="16.125" hidden="1" customWidth="1"/>
    <col min="8812" max="8812" width="6.125" hidden="1" customWidth="1"/>
    <col min="8813" max="8813" width="3" hidden="1" customWidth="1"/>
    <col min="8814" max="9053" width="8.625" hidden="1" customWidth="1"/>
    <col min="9054" max="9059" width="14.875" hidden="1" customWidth="1"/>
    <col min="9060" max="9061" width="15.875" hidden="1" customWidth="1"/>
    <col min="9062" max="9067" width="16.125" hidden="1" customWidth="1"/>
    <col min="9068" max="9068" width="6.125" hidden="1" customWidth="1"/>
    <col min="9069" max="9069" width="3" hidden="1" customWidth="1"/>
    <col min="9070" max="9309" width="8.625" hidden="1" customWidth="1"/>
    <col min="9310" max="9315" width="14.875" hidden="1" customWidth="1"/>
    <col min="9316" max="9317" width="15.875" hidden="1" customWidth="1"/>
    <col min="9318" max="9323" width="16.125" hidden="1" customWidth="1"/>
    <col min="9324" max="9324" width="6.125" hidden="1" customWidth="1"/>
    <col min="9325" max="9325" width="3" hidden="1" customWidth="1"/>
    <col min="9326" max="9565" width="8.625" hidden="1" customWidth="1"/>
    <col min="9566" max="9571" width="14.875" hidden="1" customWidth="1"/>
    <col min="9572" max="9573" width="15.875" hidden="1" customWidth="1"/>
    <col min="9574" max="9579" width="16.125" hidden="1" customWidth="1"/>
    <col min="9580" max="9580" width="6.125" hidden="1" customWidth="1"/>
    <col min="9581" max="9581" width="3" hidden="1" customWidth="1"/>
    <col min="9582" max="9821" width="8.625" hidden="1" customWidth="1"/>
    <col min="9822" max="9827" width="14.875" hidden="1" customWidth="1"/>
    <col min="9828" max="9829" width="15.875" hidden="1" customWidth="1"/>
    <col min="9830" max="9835" width="16.125" hidden="1" customWidth="1"/>
    <col min="9836" max="9836" width="6.125" hidden="1" customWidth="1"/>
    <col min="9837" max="9837" width="3" hidden="1" customWidth="1"/>
    <col min="9838" max="10077" width="8.625" hidden="1" customWidth="1"/>
    <col min="10078" max="10083" width="14.875" hidden="1" customWidth="1"/>
    <col min="10084" max="10085" width="15.875" hidden="1" customWidth="1"/>
    <col min="10086" max="10091" width="16.125" hidden="1" customWidth="1"/>
    <col min="10092" max="10092" width="6.125" hidden="1" customWidth="1"/>
    <col min="10093" max="10093" width="3" hidden="1" customWidth="1"/>
    <col min="10094" max="10333" width="8.625" hidden="1" customWidth="1"/>
    <col min="10334" max="10339" width="14.875" hidden="1" customWidth="1"/>
    <col min="10340" max="10341" width="15.875" hidden="1" customWidth="1"/>
    <col min="10342" max="10347" width="16.125" hidden="1" customWidth="1"/>
    <col min="10348" max="10348" width="6.125" hidden="1" customWidth="1"/>
    <col min="10349" max="10349" width="3" hidden="1" customWidth="1"/>
    <col min="10350" max="10589" width="8.625" hidden="1" customWidth="1"/>
    <col min="10590" max="10595" width="14.875" hidden="1" customWidth="1"/>
    <col min="10596" max="10597" width="15.875" hidden="1" customWidth="1"/>
    <col min="10598" max="10603" width="16.125" hidden="1" customWidth="1"/>
    <col min="10604" max="10604" width="6.125" hidden="1" customWidth="1"/>
    <col min="10605" max="10605" width="3" hidden="1" customWidth="1"/>
    <col min="10606" max="10845" width="8.625" hidden="1" customWidth="1"/>
    <col min="10846" max="10851" width="14.875" hidden="1" customWidth="1"/>
    <col min="10852" max="10853" width="15.875" hidden="1" customWidth="1"/>
    <col min="10854" max="10859" width="16.125" hidden="1" customWidth="1"/>
    <col min="10860" max="10860" width="6.125" hidden="1" customWidth="1"/>
    <col min="10861" max="10861" width="3" hidden="1" customWidth="1"/>
    <col min="10862" max="11101" width="8.625" hidden="1" customWidth="1"/>
    <col min="11102" max="11107" width="14.875" hidden="1" customWidth="1"/>
    <col min="11108" max="11109" width="15.875" hidden="1" customWidth="1"/>
    <col min="11110" max="11115" width="16.125" hidden="1" customWidth="1"/>
    <col min="11116" max="11116" width="6.125" hidden="1" customWidth="1"/>
    <col min="11117" max="11117" width="3" hidden="1" customWidth="1"/>
    <col min="11118" max="11357" width="8.625" hidden="1" customWidth="1"/>
    <col min="11358" max="11363" width="14.875" hidden="1" customWidth="1"/>
    <col min="11364" max="11365" width="15.875" hidden="1" customWidth="1"/>
    <col min="11366" max="11371" width="16.125" hidden="1" customWidth="1"/>
    <col min="11372" max="11372" width="6.125" hidden="1" customWidth="1"/>
    <col min="11373" max="11373" width="3" hidden="1" customWidth="1"/>
    <col min="11374" max="11613" width="8.625" hidden="1" customWidth="1"/>
    <col min="11614" max="11619" width="14.875" hidden="1" customWidth="1"/>
    <col min="11620" max="11621" width="15.875" hidden="1" customWidth="1"/>
    <col min="11622" max="11627" width="16.125" hidden="1" customWidth="1"/>
    <col min="11628" max="11628" width="6.125" hidden="1" customWidth="1"/>
    <col min="11629" max="11629" width="3" hidden="1" customWidth="1"/>
    <col min="11630" max="11869" width="8.625" hidden="1" customWidth="1"/>
    <col min="11870" max="11875" width="14.875" hidden="1" customWidth="1"/>
    <col min="11876" max="11877" width="15.875" hidden="1" customWidth="1"/>
    <col min="11878" max="11883" width="16.125" hidden="1" customWidth="1"/>
    <col min="11884" max="11884" width="6.125" hidden="1" customWidth="1"/>
    <col min="11885" max="11885" width="3" hidden="1" customWidth="1"/>
    <col min="11886" max="12125" width="8.625" hidden="1" customWidth="1"/>
    <col min="12126" max="12131" width="14.875" hidden="1" customWidth="1"/>
    <col min="12132" max="12133" width="15.875" hidden="1" customWidth="1"/>
    <col min="12134" max="12139" width="16.125" hidden="1" customWidth="1"/>
    <col min="12140" max="12140" width="6.125" hidden="1" customWidth="1"/>
    <col min="12141" max="12141" width="3" hidden="1" customWidth="1"/>
    <col min="12142" max="12381" width="8.625" hidden="1" customWidth="1"/>
    <col min="12382" max="12387" width="14.875" hidden="1" customWidth="1"/>
    <col min="12388" max="12389" width="15.875" hidden="1" customWidth="1"/>
    <col min="12390" max="12395" width="16.125" hidden="1" customWidth="1"/>
    <col min="12396" max="12396" width="6.125" hidden="1" customWidth="1"/>
    <col min="12397" max="12397" width="3" hidden="1" customWidth="1"/>
    <col min="12398" max="12637" width="8.625" hidden="1" customWidth="1"/>
    <col min="12638" max="12643" width="14.875" hidden="1" customWidth="1"/>
    <col min="12644" max="12645" width="15.875" hidden="1" customWidth="1"/>
    <col min="12646" max="12651" width="16.125" hidden="1" customWidth="1"/>
    <col min="12652" max="12652" width="6.125" hidden="1" customWidth="1"/>
    <col min="12653" max="12653" width="3" hidden="1" customWidth="1"/>
    <col min="12654" max="12893" width="8.625" hidden="1" customWidth="1"/>
    <col min="12894" max="12899" width="14.875" hidden="1" customWidth="1"/>
    <col min="12900" max="12901" width="15.875" hidden="1" customWidth="1"/>
    <col min="12902" max="12907" width="16.125" hidden="1" customWidth="1"/>
    <col min="12908" max="12908" width="6.125" hidden="1" customWidth="1"/>
    <col min="12909" max="12909" width="3" hidden="1" customWidth="1"/>
    <col min="12910" max="13149" width="8.625" hidden="1" customWidth="1"/>
    <col min="13150" max="13155" width="14.875" hidden="1" customWidth="1"/>
    <col min="13156" max="13157" width="15.875" hidden="1" customWidth="1"/>
    <col min="13158" max="13163" width="16.125" hidden="1" customWidth="1"/>
    <col min="13164" max="13164" width="6.125" hidden="1" customWidth="1"/>
    <col min="13165" max="13165" width="3" hidden="1" customWidth="1"/>
    <col min="13166" max="13405" width="8.625" hidden="1" customWidth="1"/>
    <col min="13406" max="13411" width="14.875" hidden="1" customWidth="1"/>
    <col min="13412" max="13413" width="15.875" hidden="1" customWidth="1"/>
    <col min="13414" max="13419" width="16.125" hidden="1" customWidth="1"/>
    <col min="13420" max="13420" width="6.125" hidden="1" customWidth="1"/>
    <col min="13421" max="13421" width="3" hidden="1" customWidth="1"/>
    <col min="13422" max="13661" width="8.625" hidden="1" customWidth="1"/>
    <col min="13662" max="13667" width="14.875" hidden="1" customWidth="1"/>
    <col min="13668" max="13669" width="15.875" hidden="1" customWidth="1"/>
    <col min="13670" max="13675" width="16.125" hidden="1" customWidth="1"/>
    <col min="13676" max="13676" width="6.125" hidden="1" customWidth="1"/>
    <col min="13677" max="13677" width="3" hidden="1" customWidth="1"/>
    <col min="13678" max="13917" width="8.625" hidden="1" customWidth="1"/>
    <col min="13918" max="13923" width="14.875" hidden="1" customWidth="1"/>
    <col min="13924" max="13925" width="15.875" hidden="1" customWidth="1"/>
    <col min="13926" max="13931" width="16.125" hidden="1" customWidth="1"/>
    <col min="13932" max="13932" width="6.125" hidden="1" customWidth="1"/>
    <col min="13933" max="13933" width="3" hidden="1" customWidth="1"/>
    <col min="13934" max="14173" width="8.625" hidden="1" customWidth="1"/>
    <col min="14174" max="14179" width="14.875" hidden="1" customWidth="1"/>
    <col min="14180" max="14181" width="15.875" hidden="1" customWidth="1"/>
    <col min="14182" max="14187" width="16.125" hidden="1" customWidth="1"/>
    <col min="14188" max="14188" width="6.125" hidden="1" customWidth="1"/>
    <col min="14189" max="14189" width="3" hidden="1" customWidth="1"/>
    <col min="14190" max="14429" width="8.625" hidden="1" customWidth="1"/>
    <col min="14430" max="14435" width="14.875" hidden="1" customWidth="1"/>
    <col min="14436" max="14437" width="15.875" hidden="1" customWidth="1"/>
    <col min="14438" max="14443" width="16.125" hidden="1" customWidth="1"/>
    <col min="14444" max="14444" width="6.125" hidden="1" customWidth="1"/>
    <col min="14445" max="14445" width="3" hidden="1" customWidth="1"/>
    <col min="14446" max="14685" width="8.625" hidden="1" customWidth="1"/>
    <col min="14686" max="14691" width="14.875" hidden="1" customWidth="1"/>
    <col min="14692" max="14693" width="15.875" hidden="1" customWidth="1"/>
    <col min="14694" max="14699" width="16.125" hidden="1" customWidth="1"/>
    <col min="14700" max="14700" width="6.125" hidden="1" customWidth="1"/>
    <col min="14701" max="14701" width="3" hidden="1" customWidth="1"/>
    <col min="14702" max="14941" width="8.625" hidden="1" customWidth="1"/>
    <col min="14942" max="14947" width="14.875" hidden="1" customWidth="1"/>
    <col min="14948" max="14949" width="15.875" hidden="1" customWidth="1"/>
    <col min="14950" max="14955" width="16.125" hidden="1" customWidth="1"/>
    <col min="14956" max="14956" width="6.125" hidden="1" customWidth="1"/>
    <col min="14957" max="14957" width="3" hidden="1" customWidth="1"/>
    <col min="14958" max="15197" width="8.625" hidden="1" customWidth="1"/>
    <col min="15198" max="15203" width="14.875" hidden="1" customWidth="1"/>
    <col min="15204" max="15205" width="15.875" hidden="1" customWidth="1"/>
    <col min="15206" max="15211" width="16.125" hidden="1" customWidth="1"/>
    <col min="15212" max="15212" width="6.125" hidden="1" customWidth="1"/>
    <col min="15213" max="15213" width="3" hidden="1" customWidth="1"/>
    <col min="15214" max="15453" width="8.625" hidden="1" customWidth="1"/>
    <col min="15454" max="15459" width="14.875" hidden="1" customWidth="1"/>
    <col min="15460" max="15461" width="15.875" hidden="1" customWidth="1"/>
    <col min="15462" max="15467" width="16.125" hidden="1" customWidth="1"/>
    <col min="15468" max="15468" width="6.125" hidden="1" customWidth="1"/>
    <col min="15469" max="15469" width="3" hidden="1" customWidth="1"/>
    <col min="15470" max="15709" width="8.625" hidden="1" customWidth="1"/>
    <col min="15710" max="15715" width="14.875" hidden="1" customWidth="1"/>
    <col min="15716" max="15717" width="15.875" hidden="1" customWidth="1"/>
    <col min="15718" max="15723" width="16.125" hidden="1" customWidth="1"/>
    <col min="15724" max="15724" width="6.125" hidden="1" customWidth="1"/>
    <col min="15725" max="15725" width="3" hidden="1" customWidth="1"/>
    <col min="15726" max="15965" width="8.625" hidden="1" customWidth="1"/>
    <col min="15966" max="15971" width="14.875" hidden="1" customWidth="1"/>
    <col min="15972" max="15973" width="15.875" hidden="1" customWidth="1"/>
    <col min="15974" max="15979" width="16.125" hidden="1" customWidth="1"/>
    <col min="15980" max="15980" width="6.125" hidden="1" customWidth="1"/>
    <col min="15981" max="15981" width="3" hidden="1" customWidth="1"/>
    <col min="15982" max="16221" width="8.625" hidden="1" customWidth="1"/>
    <col min="16222" max="16227" width="14.875" hidden="1" customWidth="1"/>
    <col min="16228" max="16229" width="15.875" hidden="1" customWidth="1"/>
    <col min="16230" max="16235" width="16.125" hidden="1" customWidth="1"/>
    <col min="16236" max="16236" width="6.125" hidden="1" customWidth="1"/>
    <col min="16237" max="16237" width="3" hidden="1" customWidth="1"/>
    <col min="16238" max="16384" width="8.625" hidden="1" customWidth="1"/>
  </cols>
  <sheetData>
    <row r="1" spans="1:143" ht="42.75" customHeight="1" x14ac:dyDescent="0.15">
      <c r="A1" s="303"/>
      <c r="B1" s="305"/>
      <c r="DD1" s="109"/>
      <c r="DE1" s="109"/>
    </row>
    <row r="2" spans="1:143" ht="25.5" customHeight="1" x14ac:dyDescent="0.15">
      <c r="A2" s="304"/>
      <c r="C2" s="304"/>
      <c r="O2" s="304"/>
      <c r="P2" s="304"/>
      <c r="Q2" s="304"/>
      <c r="R2" s="304"/>
      <c r="S2" s="304"/>
      <c r="T2" s="304"/>
      <c r="U2" s="304"/>
      <c r="V2" s="304"/>
      <c r="W2" s="304"/>
      <c r="X2" s="304"/>
      <c r="Y2" s="304"/>
      <c r="Z2" s="304"/>
      <c r="AA2" s="304"/>
      <c r="AB2" s="304"/>
      <c r="AC2" s="304"/>
      <c r="AD2" s="304"/>
      <c r="AE2" s="304"/>
      <c r="AF2" s="304"/>
      <c r="AG2" s="304"/>
      <c r="AH2" s="304"/>
      <c r="AI2" s="304"/>
      <c r="AU2" s="304"/>
      <c r="BG2" s="304"/>
      <c r="BS2" s="304"/>
      <c r="CE2" s="304"/>
      <c r="CQ2" s="304"/>
      <c r="DD2" s="109"/>
      <c r="DE2" s="109"/>
    </row>
    <row r="3" spans="1:143" ht="25.5" customHeight="1" x14ac:dyDescent="0.15">
      <c r="A3" s="304"/>
      <c r="C3" s="304"/>
      <c r="O3" s="304"/>
      <c r="P3" s="304"/>
      <c r="Q3" s="304"/>
      <c r="R3" s="304"/>
      <c r="S3" s="304"/>
      <c r="T3" s="304"/>
      <c r="U3" s="304"/>
      <c r="V3" s="304"/>
      <c r="W3" s="304"/>
      <c r="X3" s="304"/>
      <c r="Y3" s="304"/>
      <c r="Z3" s="304"/>
      <c r="AA3" s="304"/>
      <c r="AB3" s="304"/>
      <c r="AC3" s="304"/>
      <c r="AD3" s="304"/>
      <c r="AE3" s="304"/>
      <c r="AF3" s="304"/>
      <c r="AG3" s="304"/>
      <c r="AH3" s="304"/>
      <c r="AI3" s="304"/>
      <c r="AU3" s="304"/>
      <c r="BG3" s="304"/>
      <c r="BS3" s="304"/>
      <c r="CE3" s="304"/>
      <c r="CQ3" s="304"/>
      <c r="DD3" s="109"/>
      <c r="DE3" s="109"/>
    </row>
    <row r="4" spans="1:143" s="96" customFormat="1" x14ac:dyDescent="0.15">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26"/>
      <c r="DE4" s="326"/>
      <c r="DF4" s="95"/>
      <c r="DG4" s="95"/>
      <c r="DH4" s="95"/>
      <c r="DI4" s="95"/>
      <c r="DJ4" s="95"/>
      <c r="DK4" s="95"/>
      <c r="DL4" s="95"/>
      <c r="DM4" s="95"/>
      <c r="DN4" s="95"/>
      <c r="DO4" s="95"/>
      <c r="DP4" s="95"/>
      <c r="DQ4" s="95"/>
      <c r="DR4" s="95"/>
      <c r="DS4" s="95"/>
      <c r="DT4" s="95"/>
      <c r="DU4" s="95"/>
      <c r="DV4" s="95"/>
      <c r="DW4" s="95"/>
    </row>
    <row r="5" spans="1:143" s="96" customFormat="1" x14ac:dyDescent="0.15">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26"/>
      <c r="DE5" s="326"/>
      <c r="DF5" s="95"/>
      <c r="DG5" s="95"/>
      <c r="DH5" s="95"/>
      <c r="DI5" s="95"/>
      <c r="DJ5" s="95"/>
      <c r="DK5" s="95"/>
      <c r="DL5" s="95"/>
      <c r="DM5" s="95"/>
      <c r="DN5" s="95"/>
      <c r="DO5" s="95"/>
      <c r="DP5" s="95"/>
      <c r="DQ5" s="95"/>
      <c r="DR5" s="95"/>
      <c r="DS5" s="95"/>
      <c r="DT5" s="95"/>
      <c r="DU5" s="95"/>
      <c r="DV5" s="95"/>
      <c r="DW5" s="95"/>
    </row>
    <row r="6" spans="1:143" s="96" customFormat="1" x14ac:dyDescent="0.15">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26"/>
      <c r="DE6" s="326"/>
      <c r="DF6" s="95"/>
      <c r="DG6" s="95"/>
      <c r="DH6" s="95"/>
      <c r="DI6" s="95"/>
      <c r="DJ6" s="95"/>
      <c r="DK6" s="95"/>
      <c r="DL6" s="95"/>
      <c r="DM6" s="95"/>
      <c r="DN6" s="95"/>
      <c r="DO6" s="95"/>
      <c r="DP6" s="95"/>
      <c r="DQ6" s="95"/>
      <c r="DR6" s="95"/>
      <c r="DS6" s="95"/>
      <c r="DT6" s="95"/>
      <c r="DU6" s="95"/>
      <c r="DV6" s="95"/>
      <c r="DW6" s="95"/>
    </row>
    <row r="7" spans="1:143" s="96" customFormat="1" x14ac:dyDescent="0.15">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326"/>
      <c r="DE7" s="326"/>
      <c r="DF7" s="95"/>
      <c r="DG7" s="95"/>
      <c r="DH7" s="95"/>
      <c r="DI7" s="95"/>
      <c r="DJ7" s="95"/>
      <c r="DK7" s="95"/>
      <c r="DL7" s="95"/>
      <c r="DM7" s="95"/>
      <c r="DN7" s="95"/>
      <c r="DO7" s="95"/>
      <c r="DP7" s="95"/>
      <c r="DQ7" s="95"/>
      <c r="DR7" s="95"/>
      <c r="DS7" s="95"/>
      <c r="DT7" s="95"/>
      <c r="DU7" s="95"/>
      <c r="DV7" s="95"/>
      <c r="DW7" s="95"/>
    </row>
    <row r="8" spans="1:143" s="96" customFormat="1" x14ac:dyDescent="0.15">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c r="CW8" s="304"/>
      <c r="CX8" s="304"/>
      <c r="CY8" s="304"/>
      <c r="CZ8" s="304"/>
      <c r="DA8" s="304"/>
      <c r="DB8" s="304"/>
      <c r="DC8" s="304"/>
      <c r="DD8" s="326"/>
      <c r="DE8" s="326"/>
      <c r="DF8" s="95"/>
      <c r="DG8" s="95"/>
      <c r="DH8" s="95"/>
      <c r="DI8" s="95"/>
      <c r="DJ8" s="95"/>
      <c r="DK8" s="95"/>
      <c r="DL8" s="95"/>
      <c r="DM8" s="95"/>
      <c r="DN8" s="95"/>
      <c r="DO8" s="95"/>
      <c r="DP8" s="95"/>
      <c r="DQ8" s="95"/>
      <c r="DR8" s="95"/>
      <c r="DS8" s="95"/>
      <c r="DT8" s="95"/>
      <c r="DU8" s="95"/>
      <c r="DV8" s="95"/>
      <c r="DW8" s="95"/>
    </row>
    <row r="9" spans="1:143" s="96" customFormat="1" x14ac:dyDescent="0.15">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26"/>
      <c r="DE9" s="326"/>
      <c r="DF9" s="95"/>
      <c r="DG9" s="95"/>
      <c r="DH9" s="95"/>
      <c r="DI9" s="95"/>
      <c r="DJ9" s="95"/>
      <c r="DK9" s="95"/>
      <c r="DL9" s="95"/>
      <c r="DM9" s="95"/>
      <c r="DN9" s="95"/>
      <c r="DO9" s="95"/>
      <c r="DP9" s="95"/>
      <c r="DQ9" s="95"/>
      <c r="DR9" s="95"/>
      <c r="DS9" s="95"/>
      <c r="DT9" s="95"/>
      <c r="DU9" s="95"/>
      <c r="DV9" s="95"/>
      <c r="DW9" s="95"/>
    </row>
    <row r="10" spans="1:143" s="96" customFormat="1" x14ac:dyDescent="0.15">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26"/>
      <c r="DE10" s="326"/>
      <c r="DF10" s="95"/>
      <c r="DG10" s="95"/>
      <c r="DH10" s="95"/>
      <c r="DI10" s="95"/>
      <c r="DJ10" s="95"/>
      <c r="DK10" s="95"/>
      <c r="DL10" s="95"/>
      <c r="DM10" s="95"/>
      <c r="DN10" s="95"/>
      <c r="DO10" s="95"/>
      <c r="DP10" s="95"/>
      <c r="DQ10" s="95"/>
      <c r="DR10" s="95"/>
      <c r="DS10" s="95"/>
      <c r="DT10" s="95"/>
      <c r="DU10" s="95"/>
      <c r="DV10" s="95"/>
      <c r="DW10" s="95"/>
      <c r="EM10" s="96" t="s">
        <v>28</v>
      </c>
    </row>
    <row r="11" spans="1:143" s="96" customFormat="1" x14ac:dyDescent="0.15">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26"/>
      <c r="DE11" s="32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26"/>
      <c r="DE12" s="326"/>
      <c r="DF12" s="95"/>
      <c r="DG12" s="95"/>
      <c r="DH12" s="95"/>
      <c r="DI12" s="95"/>
      <c r="DJ12" s="95"/>
      <c r="DK12" s="95"/>
      <c r="DL12" s="95"/>
      <c r="DM12" s="95"/>
      <c r="DN12" s="95"/>
      <c r="DO12" s="95"/>
      <c r="DP12" s="95"/>
      <c r="DQ12" s="95"/>
      <c r="DR12" s="95"/>
      <c r="DS12" s="95"/>
      <c r="DT12" s="95"/>
      <c r="DU12" s="95"/>
      <c r="DV12" s="95"/>
      <c r="DW12" s="95"/>
      <c r="EM12" s="96" t="s">
        <v>28</v>
      </c>
    </row>
    <row r="13" spans="1:143" s="96" customFormat="1" x14ac:dyDescent="0.15">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26"/>
      <c r="DE13" s="32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26"/>
      <c r="DE14" s="32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26"/>
      <c r="DE15" s="32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26"/>
      <c r="DE16" s="32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26"/>
      <c r="DE17" s="32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26"/>
      <c r="DE18" s="32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06"/>
      <c r="C21" s="105"/>
      <c r="D21" s="105"/>
      <c r="E21" s="105"/>
      <c r="F21" s="105"/>
      <c r="G21" s="105"/>
      <c r="H21" s="105"/>
      <c r="I21" s="105"/>
      <c r="J21" s="105"/>
      <c r="K21" s="105"/>
      <c r="L21" s="105"/>
      <c r="M21" s="105"/>
      <c r="N21" s="32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24"/>
      <c r="AU21" s="105"/>
      <c r="AV21" s="105"/>
      <c r="AW21" s="105"/>
      <c r="AX21" s="105"/>
      <c r="AY21" s="105"/>
      <c r="AZ21" s="105"/>
      <c r="BA21" s="105"/>
      <c r="BB21" s="105"/>
      <c r="BC21" s="105"/>
      <c r="BD21" s="105"/>
      <c r="BE21" s="105"/>
      <c r="BF21" s="324"/>
      <c r="BG21" s="105"/>
      <c r="BH21" s="105"/>
      <c r="BI21" s="105"/>
      <c r="BJ21" s="105"/>
      <c r="BK21" s="105"/>
      <c r="BL21" s="105"/>
      <c r="BM21" s="105"/>
      <c r="BN21" s="105"/>
      <c r="BO21" s="105"/>
      <c r="BP21" s="105"/>
      <c r="BQ21" s="105"/>
      <c r="BR21" s="324"/>
      <c r="BS21" s="105"/>
      <c r="BT21" s="105"/>
      <c r="BU21" s="105"/>
      <c r="BV21" s="105"/>
      <c r="BW21" s="105"/>
      <c r="BX21" s="105"/>
      <c r="BY21" s="105"/>
      <c r="BZ21" s="105"/>
      <c r="CA21" s="105"/>
      <c r="CB21" s="105"/>
      <c r="CC21" s="105"/>
      <c r="CD21" s="324"/>
      <c r="CE21" s="105"/>
      <c r="CF21" s="105"/>
      <c r="CG21" s="105"/>
      <c r="CH21" s="105"/>
      <c r="CI21" s="105"/>
      <c r="CJ21" s="105"/>
      <c r="CK21" s="105"/>
      <c r="CL21" s="105"/>
      <c r="CM21" s="105"/>
      <c r="CN21" s="105"/>
      <c r="CO21" s="105"/>
      <c r="CP21" s="324"/>
      <c r="CQ21" s="105"/>
      <c r="CR21" s="105"/>
      <c r="CS21" s="105"/>
      <c r="CT21" s="105"/>
      <c r="CU21" s="105"/>
      <c r="CV21" s="105"/>
      <c r="CW21" s="105"/>
      <c r="CX21" s="105"/>
      <c r="CY21" s="105"/>
      <c r="CZ21" s="105"/>
      <c r="DA21" s="105"/>
      <c r="DB21" s="324"/>
      <c r="DC21" s="105"/>
      <c r="DD21" s="179"/>
      <c r="DE21" s="109"/>
      <c r="MM21" s="329"/>
    </row>
    <row r="22" spans="1:351" ht="17.25" x14ac:dyDescent="0.15">
      <c r="B22" s="98"/>
      <c r="MM22" s="32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07"/>
      <c r="DD40" s="307"/>
      <c r="DE40" s="109"/>
    </row>
    <row r="41" spans="2:109" ht="17.25" x14ac:dyDescent="0.15">
      <c r="B41" s="100" t="s">
        <v>552</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11"/>
      <c r="I42" s="302"/>
      <c r="J42" s="302"/>
      <c r="K42" s="302"/>
      <c r="AM42" s="311"/>
      <c r="AN42" s="311" t="s">
        <v>553</v>
      </c>
      <c r="AP42" s="302"/>
      <c r="AQ42" s="302"/>
      <c r="AR42" s="302"/>
      <c r="AY42" s="311"/>
      <c r="BA42" s="302"/>
      <c r="BB42" s="302"/>
      <c r="BC42" s="302"/>
      <c r="BK42" s="311"/>
      <c r="BM42" s="302"/>
      <c r="BN42" s="302"/>
      <c r="BO42" s="302"/>
      <c r="BW42" s="311"/>
      <c r="BY42" s="302"/>
      <c r="BZ42" s="302"/>
      <c r="CA42" s="302"/>
      <c r="CI42" s="311"/>
      <c r="CK42" s="302"/>
      <c r="CL42" s="302"/>
      <c r="CM42" s="302"/>
      <c r="CU42" s="311"/>
      <c r="CW42" s="302"/>
      <c r="CX42" s="302"/>
      <c r="CY42" s="302"/>
    </row>
    <row r="43" spans="2:109" ht="13.5" customHeight="1" x14ac:dyDescent="0.15">
      <c r="B43" s="98"/>
      <c r="AN43" s="1126" t="s">
        <v>511</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x14ac:dyDescent="0.15">
      <c r="B44" s="98"/>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x14ac:dyDescent="0.15">
      <c r="B45" s="98"/>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x14ac:dyDescent="0.15">
      <c r="B46" s="98"/>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x14ac:dyDescent="0.15">
      <c r="B47" s="98"/>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x14ac:dyDescent="0.15">
      <c r="B48" s="98"/>
      <c r="H48" s="313"/>
      <c r="I48" s="313"/>
      <c r="J48" s="313"/>
      <c r="AN48" s="313"/>
      <c r="AO48" s="313"/>
      <c r="AP48" s="313"/>
      <c r="AZ48" s="313"/>
      <c r="BA48" s="313"/>
      <c r="BB48" s="313"/>
      <c r="BL48" s="313"/>
      <c r="BM48" s="313"/>
      <c r="BN48" s="313"/>
      <c r="BX48" s="313"/>
      <c r="BY48" s="313"/>
      <c r="BZ48" s="313"/>
      <c r="CJ48" s="313"/>
      <c r="CK48" s="313"/>
      <c r="CL48" s="313"/>
      <c r="CV48" s="313"/>
      <c r="CW48" s="313"/>
      <c r="CX48" s="313"/>
    </row>
    <row r="49" spans="1:109" x14ac:dyDescent="0.15">
      <c r="B49" s="98"/>
      <c r="AN49" s="51" t="s">
        <v>167</v>
      </c>
    </row>
    <row r="50" spans="1:109" x14ac:dyDescent="0.15">
      <c r="B50" s="98"/>
      <c r="G50" s="1123"/>
      <c r="H50" s="1123"/>
      <c r="I50" s="1123"/>
      <c r="J50" s="1123"/>
      <c r="K50" s="317"/>
      <c r="L50" s="317"/>
      <c r="M50" s="322"/>
      <c r="N50" s="322"/>
      <c r="AN50" s="1124"/>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7"/>
      <c r="BP50" s="1125" t="s">
        <v>528</v>
      </c>
      <c r="BQ50" s="1125"/>
      <c r="BR50" s="1125"/>
      <c r="BS50" s="1125"/>
      <c r="BT50" s="1125"/>
      <c r="BU50" s="1125"/>
      <c r="BV50" s="1125"/>
      <c r="BW50" s="1125"/>
      <c r="BX50" s="1125" t="s">
        <v>444</v>
      </c>
      <c r="BY50" s="1125"/>
      <c r="BZ50" s="1125"/>
      <c r="CA50" s="1125"/>
      <c r="CB50" s="1125"/>
      <c r="CC50" s="1125"/>
      <c r="CD50" s="1125"/>
      <c r="CE50" s="1125"/>
      <c r="CF50" s="1125" t="s">
        <v>529</v>
      </c>
      <c r="CG50" s="1125"/>
      <c r="CH50" s="1125"/>
      <c r="CI50" s="1125"/>
      <c r="CJ50" s="1125"/>
      <c r="CK50" s="1125"/>
      <c r="CL50" s="1125"/>
      <c r="CM50" s="1125"/>
      <c r="CN50" s="1125" t="s">
        <v>530</v>
      </c>
      <c r="CO50" s="1125"/>
      <c r="CP50" s="1125"/>
      <c r="CQ50" s="1125"/>
      <c r="CR50" s="1125"/>
      <c r="CS50" s="1125"/>
      <c r="CT50" s="1125"/>
      <c r="CU50" s="1125"/>
      <c r="CV50" s="1125" t="s">
        <v>531</v>
      </c>
      <c r="CW50" s="1125"/>
      <c r="CX50" s="1125"/>
      <c r="CY50" s="1125"/>
      <c r="CZ50" s="1125"/>
      <c r="DA50" s="1125"/>
      <c r="DB50" s="1125"/>
      <c r="DC50" s="1125"/>
    </row>
    <row r="51" spans="1:109" ht="13.5" customHeight="1" x14ac:dyDescent="0.15">
      <c r="B51" s="98"/>
      <c r="G51" s="1135"/>
      <c r="H51" s="1135"/>
      <c r="I51" s="1136"/>
      <c r="J51" s="1136"/>
      <c r="K51" s="1137"/>
      <c r="L51" s="1137"/>
      <c r="M51" s="1137"/>
      <c r="N51" s="1137"/>
      <c r="AM51" s="313"/>
      <c r="AN51" s="1138" t="s">
        <v>554</v>
      </c>
      <c r="AO51" s="1138"/>
      <c r="AP51" s="1138"/>
      <c r="AQ51" s="1138"/>
      <c r="AR51" s="1138"/>
      <c r="AS51" s="1138"/>
      <c r="AT51" s="1138"/>
      <c r="AU51" s="1138"/>
      <c r="AV51" s="1138"/>
      <c r="AW51" s="1138"/>
      <c r="AX51" s="1138"/>
      <c r="AY51" s="1138"/>
      <c r="AZ51" s="1138"/>
      <c r="BA51" s="1138"/>
      <c r="BB51" s="1138" t="s">
        <v>556</v>
      </c>
      <c r="BC51" s="1138"/>
      <c r="BD51" s="1138"/>
      <c r="BE51" s="1138"/>
      <c r="BF51" s="1138"/>
      <c r="BG51" s="1138"/>
      <c r="BH51" s="1138"/>
      <c r="BI51" s="1138"/>
      <c r="BJ51" s="1138"/>
      <c r="BK51" s="1138"/>
      <c r="BL51" s="1138"/>
      <c r="BM51" s="1138"/>
      <c r="BN51" s="1138"/>
      <c r="BO51" s="1138"/>
      <c r="BP51" s="1139">
        <v>82.9</v>
      </c>
      <c r="BQ51" s="1139"/>
      <c r="BR51" s="1139"/>
      <c r="BS51" s="1139"/>
      <c r="BT51" s="1139"/>
      <c r="BU51" s="1139"/>
      <c r="BV51" s="1139"/>
      <c r="BW51" s="1139"/>
      <c r="BX51" s="1139">
        <v>81.5</v>
      </c>
      <c r="BY51" s="1139"/>
      <c r="BZ51" s="1139"/>
      <c r="CA51" s="1139"/>
      <c r="CB51" s="1139"/>
      <c r="CC51" s="1139"/>
      <c r="CD51" s="1139"/>
      <c r="CE51" s="1139"/>
      <c r="CF51" s="1139">
        <v>78.8</v>
      </c>
      <c r="CG51" s="1139"/>
      <c r="CH51" s="1139"/>
      <c r="CI51" s="1139"/>
      <c r="CJ51" s="1139"/>
      <c r="CK51" s="1139"/>
      <c r="CL51" s="1139"/>
      <c r="CM51" s="1139"/>
      <c r="CN51" s="1139">
        <v>64.8</v>
      </c>
      <c r="CO51" s="1139"/>
      <c r="CP51" s="1139"/>
      <c r="CQ51" s="1139"/>
      <c r="CR51" s="1139"/>
      <c r="CS51" s="1139"/>
      <c r="CT51" s="1139"/>
      <c r="CU51" s="1139"/>
      <c r="CV51" s="1139">
        <v>56.2</v>
      </c>
      <c r="CW51" s="1139"/>
      <c r="CX51" s="1139"/>
      <c r="CY51" s="1139"/>
      <c r="CZ51" s="1139"/>
      <c r="DA51" s="1139"/>
      <c r="DB51" s="1139"/>
      <c r="DC51" s="1139"/>
    </row>
    <row r="52" spans="1:109" x14ac:dyDescent="0.15">
      <c r="B52" s="98"/>
      <c r="G52" s="1135"/>
      <c r="H52" s="1135"/>
      <c r="I52" s="1136"/>
      <c r="J52" s="1136"/>
      <c r="K52" s="1137"/>
      <c r="L52" s="1137"/>
      <c r="M52" s="1137"/>
      <c r="N52" s="1137"/>
      <c r="AM52" s="313"/>
      <c r="AN52" s="1138"/>
      <c r="AO52" s="1138"/>
      <c r="AP52" s="1138"/>
      <c r="AQ52" s="1138"/>
      <c r="AR52" s="1138"/>
      <c r="AS52" s="1138"/>
      <c r="AT52" s="1138"/>
      <c r="AU52" s="1138"/>
      <c r="AV52" s="1138"/>
      <c r="AW52" s="1138"/>
      <c r="AX52" s="1138"/>
      <c r="AY52" s="1138"/>
      <c r="AZ52" s="1138"/>
      <c r="BA52" s="1138"/>
      <c r="BB52" s="1138"/>
      <c r="BC52" s="1138"/>
      <c r="BD52" s="1138"/>
      <c r="BE52" s="1138"/>
      <c r="BF52" s="1138"/>
      <c r="BG52" s="1138"/>
      <c r="BH52" s="1138"/>
      <c r="BI52" s="1138"/>
      <c r="BJ52" s="1138"/>
      <c r="BK52" s="1138"/>
      <c r="BL52" s="1138"/>
      <c r="BM52" s="1138"/>
      <c r="BN52" s="1138"/>
      <c r="BO52" s="1138"/>
      <c r="BP52" s="1139"/>
      <c r="BQ52" s="1139"/>
      <c r="BR52" s="1139"/>
      <c r="BS52" s="1139"/>
      <c r="BT52" s="1139"/>
      <c r="BU52" s="1139"/>
      <c r="BV52" s="1139"/>
      <c r="BW52" s="1139"/>
      <c r="BX52" s="1139"/>
      <c r="BY52" s="1139"/>
      <c r="BZ52" s="1139"/>
      <c r="CA52" s="1139"/>
      <c r="CB52" s="1139"/>
      <c r="CC52" s="1139"/>
      <c r="CD52" s="1139"/>
      <c r="CE52" s="1139"/>
      <c r="CF52" s="1139"/>
      <c r="CG52" s="1139"/>
      <c r="CH52" s="1139"/>
      <c r="CI52" s="1139"/>
      <c r="CJ52" s="1139"/>
      <c r="CK52" s="1139"/>
      <c r="CL52" s="1139"/>
      <c r="CM52" s="1139"/>
      <c r="CN52" s="1139"/>
      <c r="CO52" s="1139"/>
      <c r="CP52" s="1139"/>
      <c r="CQ52" s="1139"/>
      <c r="CR52" s="1139"/>
      <c r="CS52" s="1139"/>
      <c r="CT52" s="1139"/>
      <c r="CU52" s="1139"/>
      <c r="CV52" s="1139"/>
      <c r="CW52" s="1139"/>
      <c r="CX52" s="1139"/>
      <c r="CY52" s="1139"/>
      <c r="CZ52" s="1139"/>
      <c r="DA52" s="1139"/>
      <c r="DB52" s="1139"/>
      <c r="DC52" s="1139"/>
    </row>
    <row r="53" spans="1:109" x14ac:dyDescent="0.15">
      <c r="A53" s="302"/>
      <c r="B53" s="98"/>
      <c r="G53" s="1135"/>
      <c r="H53" s="1135"/>
      <c r="I53" s="1123"/>
      <c r="J53" s="1123"/>
      <c r="K53" s="1137"/>
      <c r="L53" s="1137"/>
      <c r="M53" s="1137"/>
      <c r="N53" s="1137"/>
      <c r="AM53" s="313"/>
      <c r="AN53" s="1138"/>
      <c r="AO53" s="1138"/>
      <c r="AP53" s="1138"/>
      <c r="AQ53" s="1138"/>
      <c r="AR53" s="1138"/>
      <c r="AS53" s="1138"/>
      <c r="AT53" s="1138"/>
      <c r="AU53" s="1138"/>
      <c r="AV53" s="1138"/>
      <c r="AW53" s="1138"/>
      <c r="AX53" s="1138"/>
      <c r="AY53" s="1138"/>
      <c r="AZ53" s="1138"/>
      <c r="BA53" s="1138"/>
      <c r="BB53" s="1138" t="s">
        <v>146</v>
      </c>
      <c r="BC53" s="1138"/>
      <c r="BD53" s="1138"/>
      <c r="BE53" s="1138"/>
      <c r="BF53" s="1138"/>
      <c r="BG53" s="1138"/>
      <c r="BH53" s="1138"/>
      <c r="BI53" s="1138"/>
      <c r="BJ53" s="1138"/>
      <c r="BK53" s="1138"/>
      <c r="BL53" s="1138"/>
      <c r="BM53" s="1138"/>
      <c r="BN53" s="1138"/>
      <c r="BO53" s="1138"/>
      <c r="BP53" s="1139">
        <v>63.5</v>
      </c>
      <c r="BQ53" s="1139"/>
      <c r="BR53" s="1139"/>
      <c r="BS53" s="1139"/>
      <c r="BT53" s="1139"/>
      <c r="BU53" s="1139"/>
      <c r="BV53" s="1139"/>
      <c r="BW53" s="1139"/>
      <c r="BX53" s="1139">
        <v>64.7</v>
      </c>
      <c r="BY53" s="1139"/>
      <c r="BZ53" s="1139"/>
      <c r="CA53" s="1139"/>
      <c r="CB53" s="1139"/>
      <c r="CC53" s="1139"/>
      <c r="CD53" s="1139"/>
      <c r="CE53" s="1139"/>
      <c r="CF53" s="1139">
        <v>65.7</v>
      </c>
      <c r="CG53" s="1139"/>
      <c r="CH53" s="1139"/>
      <c r="CI53" s="1139"/>
      <c r="CJ53" s="1139"/>
      <c r="CK53" s="1139"/>
      <c r="CL53" s="1139"/>
      <c r="CM53" s="1139"/>
      <c r="CN53" s="1139">
        <v>66.5</v>
      </c>
      <c r="CO53" s="1139"/>
      <c r="CP53" s="1139"/>
      <c r="CQ53" s="1139"/>
      <c r="CR53" s="1139"/>
      <c r="CS53" s="1139"/>
      <c r="CT53" s="1139"/>
      <c r="CU53" s="1139"/>
      <c r="CV53" s="1139">
        <v>66.900000000000006</v>
      </c>
      <c r="CW53" s="1139"/>
      <c r="CX53" s="1139"/>
      <c r="CY53" s="1139"/>
      <c r="CZ53" s="1139"/>
      <c r="DA53" s="1139"/>
      <c r="DB53" s="1139"/>
      <c r="DC53" s="1139"/>
    </row>
    <row r="54" spans="1:109" x14ac:dyDescent="0.15">
      <c r="A54" s="302"/>
      <c r="B54" s="98"/>
      <c r="G54" s="1135"/>
      <c r="H54" s="1135"/>
      <c r="I54" s="1123"/>
      <c r="J54" s="1123"/>
      <c r="K54" s="1137"/>
      <c r="L54" s="1137"/>
      <c r="M54" s="1137"/>
      <c r="N54" s="1137"/>
      <c r="AM54" s="313"/>
      <c r="AN54" s="1138"/>
      <c r="AO54" s="1138"/>
      <c r="AP54" s="1138"/>
      <c r="AQ54" s="1138"/>
      <c r="AR54" s="1138"/>
      <c r="AS54" s="1138"/>
      <c r="AT54" s="1138"/>
      <c r="AU54" s="1138"/>
      <c r="AV54" s="1138"/>
      <c r="AW54" s="1138"/>
      <c r="AX54" s="1138"/>
      <c r="AY54" s="1138"/>
      <c r="AZ54" s="1138"/>
      <c r="BA54" s="1138"/>
      <c r="BB54" s="1138"/>
      <c r="BC54" s="1138"/>
      <c r="BD54" s="1138"/>
      <c r="BE54" s="1138"/>
      <c r="BF54" s="1138"/>
      <c r="BG54" s="1138"/>
      <c r="BH54" s="1138"/>
      <c r="BI54" s="1138"/>
      <c r="BJ54" s="1138"/>
      <c r="BK54" s="1138"/>
      <c r="BL54" s="1138"/>
      <c r="BM54" s="1138"/>
      <c r="BN54" s="1138"/>
      <c r="BO54" s="1138"/>
      <c r="BP54" s="1139"/>
      <c r="BQ54" s="1139"/>
      <c r="BR54" s="1139"/>
      <c r="BS54" s="1139"/>
      <c r="BT54" s="1139"/>
      <c r="BU54" s="1139"/>
      <c r="BV54" s="1139"/>
      <c r="BW54" s="1139"/>
      <c r="BX54" s="1139"/>
      <c r="BY54" s="1139"/>
      <c r="BZ54" s="1139"/>
      <c r="CA54" s="1139"/>
      <c r="CB54" s="1139"/>
      <c r="CC54" s="1139"/>
      <c r="CD54" s="1139"/>
      <c r="CE54" s="1139"/>
      <c r="CF54" s="1139"/>
      <c r="CG54" s="1139"/>
      <c r="CH54" s="1139"/>
      <c r="CI54" s="1139"/>
      <c r="CJ54" s="1139"/>
      <c r="CK54" s="1139"/>
      <c r="CL54" s="1139"/>
      <c r="CM54" s="1139"/>
      <c r="CN54" s="1139"/>
      <c r="CO54" s="1139"/>
      <c r="CP54" s="1139"/>
      <c r="CQ54" s="1139"/>
      <c r="CR54" s="1139"/>
      <c r="CS54" s="1139"/>
      <c r="CT54" s="1139"/>
      <c r="CU54" s="1139"/>
      <c r="CV54" s="1139"/>
      <c r="CW54" s="1139"/>
      <c r="CX54" s="1139"/>
      <c r="CY54" s="1139"/>
      <c r="CZ54" s="1139"/>
      <c r="DA54" s="1139"/>
      <c r="DB54" s="1139"/>
      <c r="DC54" s="1139"/>
    </row>
    <row r="55" spans="1:109" x14ac:dyDescent="0.15">
      <c r="A55" s="302"/>
      <c r="B55" s="98"/>
      <c r="G55" s="1123"/>
      <c r="H55" s="1123"/>
      <c r="I55" s="1123"/>
      <c r="J55" s="1123"/>
      <c r="K55" s="1137"/>
      <c r="L55" s="1137"/>
      <c r="M55" s="1137"/>
      <c r="N55" s="1137"/>
      <c r="AN55" s="1125" t="s">
        <v>15</v>
      </c>
      <c r="AO55" s="1125"/>
      <c r="AP55" s="1125"/>
      <c r="AQ55" s="1125"/>
      <c r="AR55" s="1125"/>
      <c r="AS55" s="1125"/>
      <c r="AT55" s="1125"/>
      <c r="AU55" s="1125"/>
      <c r="AV55" s="1125"/>
      <c r="AW55" s="1125"/>
      <c r="AX55" s="1125"/>
      <c r="AY55" s="1125"/>
      <c r="AZ55" s="1125"/>
      <c r="BA55" s="1125"/>
      <c r="BB55" s="1138" t="s">
        <v>556</v>
      </c>
      <c r="BC55" s="1138"/>
      <c r="BD55" s="1138"/>
      <c r="BE55" s="1138"/>
      <c r="BF55" s="1138"/>
      <c r="BG55" s="1138"/>
      <c r="BH55" s="1138"/>
      <c r="BI55" s="1138"/>
      <c r="BJ55" s="1138"/>
      <c r="BK55" s="1138"/>
      <c r="BL55" s="1138"/>
      <c r="BM55" s="1138"/>
      <c r="BN55" s="1138"/>
      <c r="BO55" s="1138"/>
      <c r="BP55" s="1139">
        <v>35.299999999999997</v>
      </c>
      <c r="BQ55" s="1139"/>
      <c r="BR55" s="1139"/>
      <c r="BS55" s="1139"/>
      <c r="BT55" s="1139"/>
      <c r="BU55" s="1139"/>
      <c r="BV55" s="1139"/>
      <c r="BW55" s="1139"/>
      <c r="BX55" s="1139">
        <v>31.9</v>
      </c>
      <c r="BY55" s="1139"/>
      <c r="BZ55" s="1139"/>
      <c r="CA55" s="1139"/>
      <c r="CB55" s="1139"/>
      <c r="CC55" s="1139"/>
      <c r="CD55" s="1139"/>
      <c r="CE55" s="1139"/>
      <c r="CF55" s="1139">
        <v>24.2</v>
      </c>
      <c r="CG55" s="1139"/>
      <c r="CH55" s="1139"/>
      <c r="CI55" s="1139"/>
      <c r="CJ55" s="1139"/>
      <c r="CK55" s="1139"/>
      <c r="CL55" s="1139"/>
      <c r="CM55" s="1139"/>
      <c r="CN55" s="1139">
        <v>22.1</v>
      </c>
      <c r="CO55" s="1139"/>
      <c r="CP55" s="1139"/>
      <c r="CQ55" s="1139"/>
      <c r="CR55" s="1139"/>
      <c r="CS55" s="1139"/>
      <c r="CT55" s="1139"/>
      <c r="CU55" s="1139"/>
      <c r="CV55" s="1139">
        <v>20.399999999999999</v>
      </c>
      <c r="CW55" s="1139"/>
      <c r="CX55" s="1139"/>
      <c r="CY55" s="1139"/>
      <c r="CZ55" s="1139"/>
      <c r="DA55" s="1139"/>
      <c r="DB55" s="1139"/>
      <c r="DC55" s="1139"/>
    </row>
    <row r="56" spans="1:109" x14ac:dyDescent="0.15">
      <c r="A56" s="302"/>
      <c r="B56" s="98"/>
      <c r="G56" s="1123"/>
      <c r="H56" s="1123"/>
      <c r="I56" s="1123"/>
      <c r="J56" s="1123"/>
      <c r="K56" s="1137"/>
      <c r="L56" s="1137"/>
      <c r="M56" s="1137"/>
      <c r="N56" s="1137"/>
      <c r="AN56" s="1125"/>
      <c r="AO56" s="1125"/>
      <c r="AP56" s="1125"/>
      <c r="AQ56" s="1125"/>
      <c r="AR56" s="1125"/>
      <c r="AS56" s="1125"/>
      <c r="AT56" s="1125"/>
      <c r="AU56" s="1125"/>
      <c r="AV56" s="1125"/>
      <c r="AW56" s="1125"/>
      <c r="AX56" s="1125"/>
      <c r="AY56" s="1125"/>
      <c r="AZ56" s="1125"/>
      <c r="BA56" s="1125"/>
      <c r="BB56" s="1138"/>
      <c r="BC56" s="1138"/>
      <c r="BD56" s="1138"/>
      <c r="BE56" s="1138"/>
      <c r="BF56" s="1138"/>
      <c r="BG56" s="1138"/>
      <c r="BH56" s="1138"/>
      <c r="BI56" s="1138"/>
      <c r="BJ56" s="1138"/>
      <c r="BK56" s="1138"/>
      <c r="BL56" s="1138"/>
      <c r="BM56" s="1138"/>
      <c r="BN56" s="1138"/>
      <c r="BO56" s="1138"/>
      <c r="BP56" s="1139"/>
      <c r="BQ56" s="1139"/>
      <c r="BR56" s="1139"/>
      <c r="BS56" s="1139"/>
      <c r="BT56" s="1139"/>
      <c r="BU56" s="1139"/>
      <c r="BV56" s="1139"/>
      <c r="BW56" s="1139"/>
      <c r="BX56" s="1139"/>
      <c r="BY56" s="1139"/>
      <c r="BZ56" s="1139"/>
      <c r="CA56" s="1139"/>
      <c r="CB56" s="1139"/>
      <c r="CC56" s="1139"/>
      <c r="CD56" s="1139"/>
      <c r="CE56" s="1139"/>
      <c r="CF56" s="1139"/>
      <c r="CG56" s="1139"/>
      <c r="CH56" s="1139"/>
      <c r="CI56" s="1139"/>
      <c r="CJ56" s="1139"/>
      <c r="CK56" s="1139"/>
      <c r="CL56" s="1139"/>
      <c r="CM56" s="1139"/>
      <c r="CN56" s="1139"/>
      <c r="CO56" s="1139"/>
      <c r="CP56" s="1139"/>
      <c r="CQ56" s="1139"/>
      <c r="CR56" s="1139"/>
      <c r="CS56" s="1139"/>
      <c r="CT56" s="1139"/>
      <c r="CU56" s="1139"/>
      <c r="CV56" s="1139"/>
      <c r="CW56" s="1139"/>
      <c r="CX56" s="1139"/>
      <c r="CY56" s="1139"/>
      <c r="CZ56" s="1139"/>
      <c r="DA56" s="1139"/>
      <c r="DB56" s="1139"/>
      <c r="DC56" s="1139"/>
    </row>
    <row r="57" spans="1:109" s="302" customFormat="1" x14ac:dyDescent="0.15">
      <c r="B57" s="308"/>
      <c r="G57" s="1123"/>
      <c r="H57" s="1123"/>
      <c r="I57" s="1140"/>
      <c r="J57" s="1140"/>
      <c r="K57" s="1137"/>
      <c r="L57" s="1137"/>
      <c r="M57" s="1137"/>
      <c r="N57" s="1137"/>
      <c r="AM57" s="51"/>
      <c r="AN57" s="1125"/>
      <c r="AO57" s="1125"/>
      <c r="AP57" s="1125"/>
      <c r="AQ57" s="1125"/>
      <c r="AR57" s="1125"/>
      <c r="AS57" s="1125"/>
      <c r="AT57" s="1125"/>
      <c r="AU57" s="1125"/>
      <c r="AV57" s="1125"/>
      <c r="AW57" s="1125"/>
      <c r="AX57" s="1125"/>
      <c r="AY57" s="1125"/>
      <c r="AZ57" s="1125"/>
      <c r="BA57" s="1125"/>
      <c r="BB57" s="1138" t="s">
        <v>146</v>
      </c>
      <c r="BC57" s="1138"/>
      <c r="BD57" s="1138"/>
      <c r="BE57" s="1138"/>
      <c r="BF57" s="1138"/>
      <c r="BG57" s="1138"/>
      <c r="BH57" s="1138"/>
      <c r="BI57" s="1138"/>
      <c r="BJ57" s="1138"/>
      <c r="BK57" s="1138"/>
      <c r="BL57" s="1138"/>
      <c r="BM57" s="1138"/>
      <c r="BN57" s="1138"/>
      <c r="BO57" s="1138"/>
      <c r="BP57" s="1139">
        <v>60.4</v>
      </c>
      <c r="BQ57" s="1139"/>
      <c r="BR57" s="1139"/>
      <c r="BS57" s="1139"/>
      <c r="BT57" s="1139"/>
      <c r="BU57" s="1139"/>
      <c r="BV57" s="1139"/>
      <c r="BW57" s="1139"/>
      <c r="BX57" s="1139">
        <v>59.4</v>
      </c>
      <c r="BY57" s="1139"/>
      <c r="BZ57" s="1139"/>
      <c r="CA57" s="1139"/>
      <c r="CB57" s="1139"/>
      <c r="CC57" s="1139"/>
      <c r="CD57" s="1139"/>
      <c r="CE57" s="1139"/>
      <c r="CF57" s="1139">
        <v>60.2</v>
      </c>
      <c r="CG57" s="1139"/>
      <c r="CH57" s="1139"/>
      <c r="CI57" s="1139"/>
      <c r="CJ57" s="1139"/>
      <c r="CK57" s="1139"/>
      <c r="CL57" s="1139"/>
      <c r="CM57" s="1139"/>
      <c r="CN57" s="1139">
        <v>61.5</v>
      </c>
      <c r="CO57" s="1139"/>
      <c r="CP57" s="1139"/>
      <c r="CQ57" s="1139"/>
      <c r="CR57" s="1139"/>
      <c r="CS57" s="1139"/>
      <c r="CT57" s="1139"/>
      <c r="CU57" s="1139"/>
      <c r="CV57" s="1139">
        <v>62.8</v>
      </c>
      <c r="CW57" s="1139"/>
      <c r="CX57" s="1139"/>
      <c r="CY57" s="1139"/>
      <c r="CZ57" s="1139"/>
      <c r="DA57" s="1139"/>
      <c r="DB57" s="1139"/>
      <c r="DC57" s="1139"/>
      <c r="DD57" s="327"/>
      <c r="DE57" s="308"/>
    </row>
    <row r="58" spans="1:109" s="302" customFormat="1" x14ac:dyDescent="0.15">
      <c r="A58" s="51"/>
      <c r="B58" s="308"/>
      <c r="G58" s="1123"/>
      <c r="H58" s="1123"/>
      <c r="I58" s="1140"/>
      <c r="J58" s="1140"/>
      <c r="K58" s="1137"/>
      <c r="L58" s="1137"/>
      <c r="M58" s="1137"/>
      <c r="N58" s="1137"/>
      <c r="AM58" s="51"/>
      <c r="AN58" s="1125"/>
      <c r="AO58" s="1125"/>
      <c r="AP58" s="1125"/>
      <c r="AQ58" s="1125"/>
      <c r="AR58" s="1125"/>
      <c r="AS58" s="1125"/>
      <c r="AT58" s="1125"/>
      <c r="AU58" s="1125"/>
      <c r="AV58" s="1125"/>
      <c r="AW58" s="1125"/>
      <c r="AX58" s="1125"/>
      <c r="AY58" s="1125"/>
      <c r="AZ58" s="1125"/>
      <c r="BA58" s="1125"/>
      <c r="BB58" s="1138"/>
      <c r="BC58" s="1138"/>
      <c r="BD58" s="1138"/>
      <c r="BE58" s="1138"/>
      <c r="BF58" s="1138"/>
      <c r="BG58" s="1138"/>
      <c r="BH58" s="1138"/>
      <c r="BI58" s="1138"/>
      <c r="BJ58" s="1138"/>
      <c r="BK58" s="1138"/>
      <c r="BL58" s="1138"/>
      <c r="BM58" s="1138"/>
      <c r="BN58" s="1138"/>
      <c r="BO58" s="1138"/>
      <c r="BP58" s="1139"/>
      <c r="BQ58" s="1139"/>
      <c r="BR58" s="1139"/>
      <c r="BS58" s="1139"/>
      <c r="BT58" s="1139"/>
      <c r="BU58" s="1139"/>
      <c r="BV58" s="1139"/>
      <c r="BW58" s="1139"/>
      <c r="BX58" s="1139"/>
      <c r="BY58" s="1139"/>
      <c r="BZ58" s="1139"/>
      <c r="CA58" s="1139"/>
      <c r="CB58" s="1139"/>
      <c r="CC58" s="1139"/>
      <c r="CD58" s="1139"/>
      <c r="CE58" s="1139"/>
      <c r="CF58" s="1139"/>
      <c r="CG58" s="1139"/>
      <c r="CH58" s="1139"/>
      <c r="CI58" s="1139"/>
      <c r="CJ58" s="1139"/>
      <c r="CK58" s="1139"/>
      <c r="CL58" s="1139"/>
      <c r="CM58" s="1139"/>
      <c r="CN58" s="1139"/>
      <c r="CO58" s="1139"/>
      <c r="CP58" s="1139"/>
      <c r="CQ58" s="1139"/>
      <c r="CR58" s="1139"/>
      <c r="CS58" s="1139"/>
      <c r="CT58" s="1139"/>
      <c r="CU58" s="1139"/>
      <c r="CV58" s="1139"/>
      <c r="CW58" s="1139"/>
      <c r="CX58" s="1139"/>
      <c r="CY58" s="1139"/>
      <c r="CZ58" s="1139"/>
      <c r="DA58" s="1139"/>
      <c r="DB58" s="1139"/>
      <c r="DC58" s="1139"/>
      <c r="DD58" s="327"/>
      <c r="DE58" s="308"/>
    </row>
    <row r="59" spans="1:109" s="302" customFormat="1" x14ac:dyDescent="0.15">
      <c r="A59" s="51"/>
      <c r="B59" s="308"/>
      <c r="K59" s="318"/>
      <c r="L59" s="318"/>
      <c r="M59" s="318"/>
      <c r="N59" s="318"/>
      <c r="AQ59" s="318"/>
      <c r="AR59" s="318"/>
      <c r="AS59" s="318"/>
      <c r="AT59" s="318"/>
      <c r="BC59" s="318"/>
      <c r="BD59" s="318"/>
      <c r="BE59" s="318"/>
      <c r="BF59" s="318"/>
      <c r="BO59" s="318"/>
      <c r="BP59" s="318"/>
      <c r="BQ59" s="318"/>
      <c r="BR59" s="318"/>
      <c r="CA59" s="318"/>
      <c r="CB59" s="318"/>
      <c r="CC59" s="318"/>
      <c r="CD59" s="318"/>
      <c r="CM59" s="318"/>
      <c r="CN59" s="318"/>
      <c r="CO59" s="318"/>
      <c r="CP59" s="318"/>
      <c r="CY59" s="318"/>
      <c r="CZ59" s="318"/>
      <c r="DA59" s="318"/>
      <c r="DB59" s="318"/>
      <c r="DC59" s="318"/>
      <c r="DD59" s="327"/>
      <c r="DE59" s="308"/>
    </row>
    <row r="60" spans="1:109" s="302" customFormat="1" x14ac:dyDescent="0.15">
      <c r="A60" s="51"/>
      <c r="B60" s="308"/>
      <c r="K60" s="318"/>
      <c r="L60" s="318"/>
      <c r="M60" s="318"/>
      <c r="N60" s="318"/>
      <c r="AQ60" s="318"/>
      <c r="AR60" s="318"/>
      <c r="AS60" s="318"/>
      <c r="AT60" s="318"/>
      <c r="BC60" s="318"/>
      <c r="BD60" s="318"/>
      <c r="BE60" s="318"/>
      <c r="BF60" s="318"/>
      <c r="BO60" s="318"/>
      <c r="BP60" s="318"/>
      <c r="BQ60" s="318"/>
      <c r="BR60" s="318"/>
      <c r="CA60" s="318"/>
      <c r="CB60" s="318"/>
      <c r="CC60" s="318"/>
      <c r="CD60" s="318"/>
      <c r="CM60" s="318"/>
      <c r="CN60" s="318"/>
      <c r="CO60" s="318"/>
      <c r="CP60" s="318"/>
      <c r="CY60" s="318"/>
      <c r="CZ60" s="318"/>
      <c r="DA60" s="318"/>
      <c r="DB60" s="318"/>
      <c r="DC60" s="318"/>
      <c r="DD60" s="327"/>
      <c r="DE60" s="308"/>
    </row>
    <row r="61" spans="1:109" s="302" customFormat="1" x14ac:dyDescent="0.15">
      <c r="A61" s="51"/>
      <c r="B61" s="309"/>
      <c r="C61" s="310"/>
      <c r="D61" s="310"/>
      <c r="E61" s="310"/>
      <c r="F61" s="310"/>
      <c r="G61" s="310"/>
      <c r="H61" s="310"/>
      <c r="I61" s="310"/>
      <c r="J61" s="310"/>
      <c r="K61" s="310"/>
      <c r="L61" s="310"/>
      <c r="M61" s="323"/>
      <c r="N61" s="323"/>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23"/>
      <c r="AT61" s="323"/>
      <c r="AU61" s="310"/>
      <c r="AV61" s="310"/>
      <c r="AW61" s="310"/>
      <c r="AX61" s="310"/>
      <c r="AY61" s="310"/>
      <c r="AZ61" s="310"/>
      <c r="BA61" s="310"/>
      <c r="BB61" s="310"/>
      <c r="BC61" s="310"/>
      <c r="BD61" s="310"/>
      <c r="BE61" s="323"/>
      <c r="BF61" s="323"/>
      <c r="BG61" s="310"/>
      <c r="BH61" s="310"/>
      <c r="BI61" s="310"/>
      <c r="BJ61" s="310"/>
      <c r="BK61" s="310"/>
      <c r="BL61" s="310"/>
      <c r="BM61" s="310"/>
      <c r="BN61" s="310"/>
      <c r="BO61" s="310"/>
      <c r="BP61" s="310"/>
      <c r="BQ61" s="323"/>
      <c r="BR61" s="323"/>
      <c r="BS61" s="310"/>
      <c r="BT61" s="310"/>
      <c r="BU61" s="310"/>
      <c r="BV61" s="310"/>
      <c r="BW61" s="310"/>
      <c r="BX61" s="310"/>
      <c r="BY61" s="310"/>
      <c r="BZ61" s="310"/>
      <c r="CA61" s="310"/>
      <c r="CB61" s="310"/>
      <c r="CC61" s="323"/>
      <c r="CD61" s="323"/>
      <c r="CE61" s="310"/>
      <c r="CF61" s="310"/>
      <c r="CG61" s="310"/>
      <c r="CH61" s="310"/>
      <c r="CI61" s="310"/>
      <c r="CJ61" s="310"/>
      <c r="CK61" s="310"/>
      <c r="CL61" s="310"/>
      <c r="CM61" s="310"/>
      <c r="CN61" s="310"/>
      <c r="CO61" s="323"/>
      <c r="CP61" s="323"/>
      <c r="CQ61" s="310"/>
      <c r="CR61" s="310"/>
      <c r="CS61" s="310"/>
      <c r="CT61" s="310"/>
      <c r="CU61" s="310"/>
      <c r="CV61" s="310"/>
      <c r="CW61" s="310"/>
      <c r="CX61" s="310"/>
      <c r="CY61" s="310"/>
      <c r="CZ61" s="310"/>
      <c r="DA61" s="323"/>
      <c r="DB61" s="323"/>
      <c r="DC61" s="323"/>
      <c r="DD61" s="328"/>
      <c r="DE61" s="308"/>
    </row>
    <row r="62" spans="1:109" x14ac:dyDescent="0.15">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109"/>
    </row>
    <row r="63" spans="1:109" ht="17.25" x14ac:dyDescent="0.15">
      <c r="B63" s="107" t="s">
        <v>328</v>
      </c>
    </row>
    <row r="64" spans="1:109" x14ac:dyDescent="0.15">
      <c r="B64" s="98"/>
      <c r="G64" s="311"/>
      <c r="N64" s="325"/>
      <c r="AM64" s="311"/>
      <c r="AN64" s="311" t="s">
        <v>553</v>
      </c>
      <c r="AP64" s="302"/>
      <c r="AQ64" s="302"/>
      <c r="AR64" s="302"/>
      <c r="AY64" s="311"/>
      <c r="BA64" s="302"/>
      <c r="BB64" s="302"/>
      <c r="BC64" s="302"/>
      <c r="BK64" s="311"/>
      <c r="BM64" s="302"/>
      <c r="BN64" s="302"/>
      <c r="BO64" s="302"/>
      <c r="BW64" s="311"/>
      <c r="BY64" s="302"/>
      <c r="BZ64" s="302"/>
      <c r="CA64" s="302"/>
      <c r="CI64" s="311"/>
      <c r="CK64" s="302"/>
      <c r="CL64" s="302"/>
      <c r="CM64" s="302"/>
      <c r="CU64" s="311"/>
      <c r="CW64" s="302"/>
      <c r="CX64" s="302"/>
      <c r="CY64" s="302"/>
    </row>
    <row r="65" spans="2:107" x14ac:dyDescent="0.15">
      <c r="B65" s="98"/>
      <c r="AN65" s="1126" t="s">
        <v>555</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x14ac:dyDescent="0.15">
      <c r="B66" s="98"/>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x14ac:dyDescent="0.15">
      <c r="B67" s="98"/>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x14ac:dyDescent="0.15">
      <c r="B68" s="98"/>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x14ac:dyDescent="0.15">
      <c r="B69" s="98"/>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x14ac:dyDescent="0.15">
      <c r="B70" s="98"/>
      <c r="H70" s="314"/>
      <c r="I70" s="314"/>
      <c r="J70" s="316"/>
      <c r="K70" s="316"/>
      <c r="L70" s="321"/>
      <c r="M70" s="316"/>
      <c r="N70" s="321"/>
      <c r="AN70" s="313"/>
      <c r="AO70" s="313"/>
      <c r="AP70" s="313"/>
      <c r="AZ70" s="313"/>
      <c r="BA70" s="313"/>
      <c r="BB70" s="313"/>
      <c r="BL70" s="313"/>
      <c r="BM70" s="313"/>
      <c r="BN70" s="313"/>
      <c r="BX70" s="313"/>
      <c r="BY70" s="313"/>
      <c r="BZ70" s="313"/>
      <c r="CJ70" s="313"/>
      <c r="CK70" s="313"/>
      <c r="CL70" s="313"/>
      <c r="CV70" s="313"/>
      <c r="CW70" s="313"/>
      <c r="CX70" s="313"/>
    </row>
    <row r="71" spans="2:107" x14ac:dyDescent="0.15">
      <c r="B71" s="98"/>
      <c r="G71" s="312"/>
      <c r="I71" s="315"/>
      <c r="J71" s="316"/>
      <c r="K71" s="316"/>
      <c r="L71" s="321"/>
      <c r="M71" s="316"/>
      <c r="N71" s="321"/>
      <c r="AM71" s="312"/>
      <c r="AN71" s="51" t="s">
        <v>167</v>
      </c>
    </row>
    <row r="72" spans="2:107" x14ac:dyDescent="0.15">
      <c r="B72" s="98"/>
      <c r="G72" s="1123"/>
      <c r="H72" s="1123"/>
      <c r="I72" s="1123"/>
      <c r="J72" s="1123"/>
      <c r="K72" s="317"/>
      <c r="L72" s="317"/>
      <c r="M72" s="322"/>
      <c r="N72" s="322"/>
      <c r="AN72" s="1124"/>
      <c r="AO72" s="636"/>
      <c r="AP72" s="636"/>
      <c r="AQ72" s="636"/>
      <c r="AR72" s="636"/>
      <c r="AS72" s="636"/>
      <c r="AT72" s="636"/>
      <c r="AU72" s="636"/>
      <c r="AV72" s="636"/>
      <c r="AW72" s="636"/>
      <c r="AX72" s="636"/>
      <c r="AY72" s="636"/>
      <c r="AZ72" s="636"/>
      <c r="BA72" s="636"/>
      <c r="BB72" s="636"/>
      <c r="BC72" s="636"/>
      <c r="BD72" s="636"/>
      <c r="BE72" s="636"/>
      <c r="BF72" s="636"/>
      <c r="BG72" s="636"/>
      <c r="BH72" s="636"/>
      <c r="BI72" s="636"/>
      <c r="BJ72" s="636"/>
      <c r="BK72" s="636"/>
      <c r="BL72" s="636"/>
      <c r="BM72" s="636"/>
      <c r="BN72" s="636"/>
      <c r="BO72" s="637"/>
      <c r="BP72" s="1125" t="s">
        <v>528</v>
      </c>
      <c r="BQ72" s="1125"/>
      <c r="BR72" s="1125"/>
      <c r="BS72" s="1125"/>
      <c r="BT72" s="1125"/>
      <c r="BU72" s="1125"/>
      <c r="BV72" s="1125"/>
      <c r="BW72" s="1125"/>
      <c r="BX72" s="1125" t="s">
        <v>444</v>
      </c>
      <c r="BY72" s="1125"/>
      <c r="BZ72" s="1125"/>
      <c r="CA72" s="1125"/>
      <c r="CB72" s="1125"/>
      <c r="CC72" s="1125"/>
      <c r="CD72" s="1125"/>
      <c r="CE72" s="1125"/>
      <c r="CF72" s="1125" t="s">
        <v>529</v>
      </c>
      <c r="CG72" s="1125"/>
      <c r="CH72" s="1125"/>
      <c r="CI72" s="1125"/>
      <c r="CJ72" s="1125"/>
      <c r="CK72" s="1125"/>
      <c r="CL72" s="1125"/>
      <c r="CM72" s="1125"/>
      <c r="CN72" s="1125" t="s">
        <v>530</v>
      </c>
      <c r="CO72" s="1125"/>
      <c r="CP72" s="1125"/>
      <c r="CQ72" s="1125"/>
      <c r="CR72" s="1125"/>
      <c r="CS72" s="1125"/>
      <c r="CT72" s="1125"/>
      <c r="CU72" s="1125"/>
      <c r="CV72" s="1125" t="s">
        <v>531</v>
      </c>
      <c r="CW72" s="1125"/>
      <c r="CX72" s="1125"/>
      <c r="CY72" s="1125"/>
      <c r="CZ72" s="1125"/>
      <c r="DA72" s="1125"/>
      <c r="DB72" s="1125"/>
      <c r="DC72" s="1125"/>
    </row>
    <row r="73" spans="2:107" x14ac:dyDescent="0.15">
      <c r="B73" s="98"/>
      <c r="G73" s="1135"/>
      <c r="H73" s="1135"/>
      <c r="I73" s="1135"/>
      <c r="J73" s="1135"/>
      <c r="K73" s="1141"/>
      <c r="L73" s="1141"/>
      <c r="M73" s="1141"/>
      <c r="N73" s="1141"/>
      <c r="AM73" s="313"/>
      <c r="AN73" s="1138" t="s">
        <v>554</v>
      </c>
      <c r="AO73" s="1138"/>
      <c r="AP73" s="1138"/>
      <c r="AQ73" s="1138"/>
      <c r="AR73" s="1138"/>
      <c r="AS73" s="1138"/>
      <c r="AT73" s="1138"/>
      <c r="AU73" s="1138"/>
      <c r="AV73" s="1138"/>
      <c r="AW73" s="1138"/>
      <c r="AX73" s="1138"/>
      <c r="AY73" s="1138"/>
      <c r="AZ73" s="1138"/>
      <c r="BA73" s="1138"/>
      <c r="BB73" s="1138" t="s">
        <v>556</v>
      </c>
      <c r="BC73" s="1138"/>
      <c r="BD73" s="1138"/>
      <c r="BE73" s="1138"/>
      <c r="BF73" s="1138"/>
      <c r="BG73" s="1138"/>
      <c r="BH73" s="1138"/>
      <c r="BI73" s="1138"/>
      <c r="BJ73" s="1138"/>
      <c r="BK73" s="1138"/>
      <c r="BL73" s="1138"/>
      <c r="BM73" s="1138"/>
      <c r="BN73" s="1138"/>
      <c r="BO73" s="1138"/>
      <c r="BP73" s="1139">
        <v>82.9</v>
      </c>
      <c r="BQ73" s="1139"/>
      <c r="BR73" s="1139"/>
      <c r="BS73" s="1139"/>
      <c r="BT73" s="1139"/>
      <c r="BU73" s="1139"/>
      <c r="BV73" s="1139"/>
      <c r="BW73" s="1139"/>
      <c r="BX73" s="1139">
        <v>81.5</v>
      </c>
      <c r="BY73" s="1139"/>
      <c r="BZ73" s="1139"/>
      <c r="CA73" s="1139"/>
      <c r="CB73" s="1139"/>
      <c r="CC73" s="1139"/>
      <c r="CD73" s="1139"/>
      <c r="CE73" s="1139"/>
      <c r="CF73" s="1139">
        <v>78.8</v>
      </c>
      <c r="CG73" s="1139"/>
      <c r="CH73" s="1139"/>
      <c r="CI73" s="1139"/>
      <c r="CJ73" s="1139"/>
      <c r="CK73" s="1139"/>
      <c r="CL73" s="1139"/>
      <c r="CM73" s="1139"/>
      <c r="CN73" s="1139">
        <v>64.8</v>
      </c>
      <c r="CO73" s="1139"/>
      <c r="CP73" s="1139"/>
      <c r="CQ73" s="1139"/>
      <c r="CR73" s="1139"/>
      <c r="CS73" s="1139"/>
      <c r="CT73" s="1139"/>
      <c r="CU73" s="1139"/>
      <c r="CV73" s="1139">
        <v>56.2</v>
      </c>
      <c r="CW73" s="1139"/>
      <c r="CX73" s="1139"/>
      <c r="CY73" s="1139"/>
      <c r="CZ73" s="1139"/>
      <c r="DA73" s="1139"/>
      <c r="DB73" s="1139"/>
      <c r="DC73" s="1139"/>
    </row>
    <row r="74" spans="2:107" x14ac:dyDescent="0.15">
      <c r="B74" s="98"/>
      <c r="G74" s="1135"/>
      <c r="H74" s="1135"/>
      <c r="I74" s="1135"/>
      <c r="J74" s="1135"/>
      <c r="K74" s="1141"/>
      <c r="L74" s="1141"/>
      <c r="M74" s="1141"/>
      <c r="N74" s="1141"/>
      <c r="AM74" s="313"/>
      <c r="AN74" s="1138"/>
      <c r="AO74" s="1138"/>
      <c r="AP74" s="1138"/>
      <c r="AQ74" s="1138"/>
      <c r="AR74" s="1138"/>
      <c r="AS74" s="1138"/>
      <c r="AT74" s="1138"/>
      <c r="AU74" s="1138"/>
      <c r="AV74" s="1138"/>
      <c r="AW74" s="1138"/>
      <c r="AX74" s="1138"/>
      <c r="AY74" s="1138"/>
      <c r="AZ74" s="1138"/>
      <c r="BA74" s="1138"/>
      <c r="BB74" s="1138"/>
      <c r="BC74" s="1138"/>
      <c r="BD74" s="1138"/>
      <c r="BE74" s="1138"/>
      <c r="BF74" s="1138"/>
      <c r="BG74" s="1138"/>
      <c r="BH74" s="1138"/>
      <c r="BI74" s="1138"/>
      <c r="BJ74" s="1138"/>
      <c r="BK74" s="1138"/>
      <c r="BL74" s="1138"/>
      <c r="BM74" s="1138"/>
      <c r="BN74" s="1138"/>
      <c r="BO74" s="1138"/>
      <c r="BP74" s="1139"/>
      <c r="BQ74" s="1139"/>
      <c r="BR74" s="1139"/>
      <c r="BS74" s="1139"/>
      <c r="BT74" s="1139"/>
      <c r="BU74" s="1139"/>
      <c r="BV74" s="1139"/>
      <c r="BW74" s="1139"/>
      <c r="BX74" s="1139"/>
      <c r="BY74" s="1139"/>
      <c r="BZ74" s="1139"/>
      <c r="CA74" s="1139"/>
      <c r="CB74" s="1139"/>
      <c r="CC74" s="1139"/>
      <c r="CD74" s="1139"/>
      <c r="CE74" s="1139"/>
      <c r="CF74" s="1139"/>
      <c r="CG74" s="1139"/>
      <c r="CH74" s="1139"/>
      <c r="CI74" s="1139"/>
      <c r="CJ74" s="1139"/>
      <c r="CK74" s="1139"/>
      <c r="CL74" s="1139"/>
      <c r="CM74" s="1139"/>
      <c r="CN74" s="1139"/>
      <c r="CO74" s="1139"/>
      <c r="CP74" s="1139"/>
      <c r="CQ74" s="1139"/>
      <c r="CR74" s="1139"/>
      <c r="CS74" s="1139"/>
      <c r="CT74" s="1139"/>
      <c r="CU74" s="1139"/>
      <c r="CV74" s="1139"/>
      <c r="CW74" s="1139"/>
      <c r="CX74" s="1139"/>
      <c r="CY74" s="1139"/>
      <c r="CZ74" s="1139"/>
      <c r="DA74" s="1139"/>
      <c r="DB74" s="1139"/>
      <c r="DC74" s="1139"/>
    </row>
    <row r="75" spans="2:107" x14ac:dyDescent="0.15">
      <c r="B75" s="98"/>
      <c r="G75" s="1135"/>
      <c r="H75" s="1135"/>
      <c r="I75" s="1123"/>
      <c r="J75" s="1123"/>
      <c r="K75" s="1137"/>
      <c r="L75" s="1137"/>
      <c r="M75" s="1137"/>
      <c r="N75" s="1137"/>
      <c r="AM75" s="313"/>
      <c r="AN75" s="1138"/>
      <c r="AO75" s="1138"/>
      <c r="AP75" s="1138"/>
      <c r="AQ75" s="1138"/>
      <c r="AR75" s="1138"/>
      <c r="AS75" s="1138"/>
      <c r="AT75" s="1138"/>
      <c r="AU75" s="1138"/>
      <c r="AV75" s="1138"/>
      <c r="AW75" s="1138"/>
      <c r="AX75" s="1138"/>
      <c r="AY75" s="1138"/>
      <c r="AZ75" s="1138"/>
      <c r="BA75" s="1138"/>
      <c r="BB75" s="1138" t="s">
        <v>409</v>
      </c>
      <c r="BC75" s="1138"/>
      <c r="BD75" s="1138"/>
      <c r="BE75" s="1138"/>
      <c r="BF75" s="1138"/>
      <c r="BG75" s="1138"/>
      <c r="BH75" s="1138"/>
      <c r="BI75" s="1138"/>
      <c r="BJ75" s="1138"/>
      <c r="BK75" s="1138"/>
      <c r="BL75" s="1138"/>
      <c r="BM75" s="1138"/>
      <c r="BN75" s="1138"/>
      <c r="BO75" s="1138"/>
      <c r="BP75" s="1139">
        <v>10</v>
      </c>
      <c r="BQ75" s="1139"/>
      <c r="BR75" s="1139"/>
      <c r="BS75" s="1139"/>
      <c r="BT75" s="1139"/>
      <c r="BU75" s="1139"/>
      <c r="BV75" s="1139"/>
      <c r="BW75" s="1139"/>
      <c r="BX75" s="1139">
        <v>10.3</v>
      </c>
      <c r="BY75" s="1139"/>
      <c r="BZ75" s="1139"/>
      <c r="CA75" s="1139"/>
      <c r="CB75" s="1139"/>
      <c r="CC75" s="1139"/>
      <c r="CD75" s="1139"/>
      <c r="CE75" s="1139"/>
      <c r="CF75" s="1139">
        <v>10.5</v>
      </c>
      <c r="CG75" s="1139"/>
      <c r="CH75" s="1139"/>
      <c r="CI75" s="1139"/>
      <c r="CJ75" s="1139"/>
      <c r="CK75" s="1139"/>
      <c r="CL75" s="1139"/>
      <c r="CM75" s="1139"/>
      <c r="CN75" s="1139">
        <v>10.6</v>
      </c>
      <c r="CO75" s="1139"/>
      <c r="CP75" s="1139"/>
      <c r="CQ75" s="1139"/>
      <c r="CR75" s="1139"/>
      <c r="CS75" s="1139"/>
      <c r="CT75" s="1139"/>
      <c r="CU75" s="1139"/>
      <c r="CV75" s="1139">
        <v>10.7</v>
      </c>
      <c r="CW75" s="1139"/>
      <c r="CX75" s="1139"/>
      <c r="CY75" s="1139"/>
      <c r="CZ75" s="1139"/>
      <c r="DA75" s="1139"/>
      <c r="DB75" s="1139"/>
      <c r="DC75" s="1139"/>
    </row>
    <row r="76" spans="2:107" x14ac:dyDescent="0.15">
      <c r="B76" s="98"/>
      <c r="G76" s="1135"/>
      <c r="H76" s="1135"/>
      <c r="I76" s="1123"/>
      <c r="J76" s="1123"/>
      <c r="K76" s="1137"/>
      <c r="L76" s="1137"/>
      <c r="M76" s="1137"/>
      <c r="N76" s="1137"/>
      <c r="AM76" s="313"/>
      <c r="AN76" s="1138"/>
      <c r="AO76" s="1138"/>
      <c r="AP76" s="1138"/>
      <c r="AQ76" s="1138"/>
      <c r="AR76" s="1138"/>
      <c r="AS76" s="1138"/>
      <c r="AT76" s="1138"/>
      <c r="AU76" s="1138"/>
      <c r="AV76" s="1138"/>
      <c r="AW76" s="1138"/>
      <c r="AX76" s="1138"/>
      <c r="AY76" s="1138"/>
      <c r="AZ76" s="1138"/>
      <c r="BA76" s="1138"/>
      <c r="BB76" s="1138"/>
      <c r="BC76" s="1138"/>
      <c r="BD76" s="1138"/>
      <c r="BE76" s="1138"/>
      <c r="BF76" s="1138"/>
      <c r="BG76" s="1138"/>
      <c r="BH76" s="1138"/>
      <c r="BI76" s="1138"/>
      <c r="BJ76" s="1138"/>
      <c r="BK76" s="1138"/>
      <c r="BL76" s="1138"/>
      <c r="BM76" s="1138"/>
      <c r="BN76" s="1138"/>
      <c r="BO76" s="1138"/>
      <c r="BP76" s="1139"/>
      <c r="BQ76" s="1139"/>
      <c r="BR76" s="1139"/>
      <c r="BS76" s="1139"/>
      <c r="BT76" s="1139"/>
      <c r="BU76" s="1139"/>
      <c r="BV76" s="1139"/>
      <c r="BW76" s="1139"/>
      <c r="BX76" s="1139"/>
      <c r="BY76" s="1139"/>
      <c r="BZ76" s="1139"/>
      <c r="CA76" s="1139"/>
      <c r="CB76" s="1139"/>
      <c r="CC76" s="1139"/>
      <c r="CD76" s="1139"/>
      <c r="CE76" s="1139"/>
      <c r="CF76" s="1139"/>
      <c r="CG76" s="1139"/>
      <c r="CH76" s="1139"/>
      <c r="CI76" s="1139"/>
      <c r="CJ76" s="1139"/>
      <c r="CK76" s="1139"/>
      <c r="CL76" s="1139"/>
      <c r="CM76" s="1139"/>
      <c r="CN76" s="1139"/>
      <c r="CO76" s="1139"/>
      <c r="CP76" s="1139"/>
      <c r="CQ76" s="1139"/>
      <c r="CR76" s="1139"/>
      <c r="CS76" s="1139"/>
      <c r="CT76" s="1139"/>
      <c r="CU76" s="1139"/>
      <c r="CV76" s="1139"/>
      <c r="CW76" s="1139"/>
      <c r="CX76" s="1139"/>
      <c r="CY76" s="1139"/>
      <c r="CZ76" s="1139"/>
      <c r="DA76" s="1139"/>
      <c r="DB76" s="1139"/>
      <c r="DC76" s="1139"/>
    </row>
    <row r="77" spans="2:107" x14ac:dyDescent="0.15">
      <c r="B77" s="98"/>
      <c r="G77" s="1123"/>
      <c r="H77" s="1123"/>
      <c r="I77" s="1123"/>
      <c r="J77" s="1123"/>
      <c r="K77" s="1141"/>
      <c r="L77" s="1141"/>
      <c r="M77" s="1141"/>
      <c r="N77" s="1141"/>
      <c r="AN77" s="1125" t="s">
        <v>15</v>
      </c>
      <c r="AO77" s="1125"/>
      <c r="AP77" s="1125"/>
      <c r="AQ77" s="1125"/>
      <c r="AR77" s="1125"/>
      <c r="AS77" s="1125"/>
      <c r="AT77" s="1125"/>
      <c r="AU77" s="1125"/>
      <c r="AV77" s="1125"/>
      <c r="AW77" s="1125"/>
      <c r="AX77" s="1125"/>
      <c r="AY77" s="1125"/>
      <c r="AZ77" s="1125"/>
      <c r="BA77" s="1125"/>
      <c r="BB77" s="1138" t="s">
        <v>556</v>
      </c>
      <c r="BC77" s="1138"/>
      <c r="BD77" s="1138"/>
      <c r="BE77" s="1138"/>
      <c r="BF77" s="1138"/>
      <c r="BG77" s="1138"/>
      <c r="BH77" s="1138"/>
      <c r="BI77" s="1138"/>
      <c r="BJ77" s="1138"/>
      <c r="BK77" s="1138"/>
      <c r="BL77" s="1138"/>
      <c r="BM77" s="1138"/>
      <c r="BN77" s="1138"/>
      <c r="BO77" s="1138"/>
      <c r="BP77" s="1139">
        <v>35.299999999999997</v>
      </c>
      <c r="BQ77" s="1139"/>
      <c r="BR77" s="1139"/>
      <c r="BS77" s="1139"/>
      <c r="BT77" s="1139"/>
      <c r="BU77" s="1139"/>
      <c r="BV77" s="1139"/>
      <c r="BW77" s="1139"/>
      <c r="BX77" s="1139">
        <v>31.9</v>
      </c>
      <c r="BY77" s="1139"/>
      <c r="BZ77" s="1139"/>
      <c r="CA77" s="1139"/>
      <c r="CB77" s="1139"/>
      <c r="CC77" s="1139"/>
      <c r="CD77" s="1139"/>
      <c r="CE77" s="1139"/>
      <c r="CF77" s="1139">
        <v>24.2</v>
      </c>
      <c r="CG77" s="1139"/>
      <c r="CH77" s="1139"/>
      <c r="CI77" s="1139"/>
      <c r="CJ77" s="1139"/>
      <c r="CK77" s="1139"/>
      <c r="CL77" s="1139"/>
      <c r="CM77" s="1139"/>
      <c r="CN77" s="1139">
        <v>22.1</v>
      </c>
      <c r="CO77" s="1139"/>
      <c r="CP77" s="1139"/>
      <c r="CQ77" s="1139"/>
      <c r="CR77" s="1139"/>
      <c r="CS77" s="1139"/>
      <c r="CT77" s="1139"/>
      <c r="CU77" s="1139"/>
      <c r="CV77" s="1139">
        <v>20.399999999999999</v>
      </c>
      <c r="CW77" s="1139"/>
      <c r="CX77" s="1139"/>
      <c r="CY77" s="1139"/>
      <c r="CZ77" s="1139"/>
      <c r="DA77" s="1139"/>
      <c r="DB77" s="1139"/>
      <c r="DC77" s="1139"/>
    </row>
    <row r="78" spans="2:107" x14ac:dyDescent="0.15">
      <c r="B78" s="98"/>
      <c r="G78" s="1123"/>
      <c r="H78" s="1123"/>
      <c r="I78" s="1123"/>
      <c r="J78" s="1123"/>
      <c r="K78" s="1141"/>
      <c r="L78" s="1141"/>
      <c r="M78" s="1141"/>
      <c r="N78" s="1141"/>
      <c r="AN78" s="1125"/>
      <c r="AO78" s="1125"/>
      <c r="AP78" s="1125"/>
      <c r="AQ78" s="1125"/>
      <c r="AR78" s="1125"/>
      <c r="AS78" s="1125"/>
      <c r="AT78" s="1125"/>
      <c r="AU78" s="1125"/>
      <c r="AV78" s="1125"/>
      <c r="AW78" s="1125"/>
      <c r="AX78" s="1125"/>
      <c r="AY78" s="1125"/>
      <c r="AZ78" s="1125"/>
      <c r="BA78" s="1125"/>
      <c r="BB78" s="1138"/>
      <c r="BC78" s="1138"/>
      <c r="BD78" s="1138"/>
      <c r="BE78" s="1138"/>
      <c r="BF78" s="1138"/>
      <c r="BG78" s="1138"/>
      <c r="BH78" s="1138"/>
      <c r="BI78" s="1138"/>
      <c r="BJ78" s="1138"/>
      <c r="BK78" s="1138"/>
      <c r="BL78" s="1138"/>
      <c r="BM78" s="1138"/>
      <c r="BN78" s="1138"/>
      <c r="BO78" s="1138"/>
      <c r="BP78" s="1139"/>
      <c r="BQ78" s="1139"/>
      <c r="BR78" s="1139"/>
      <c r="BS78" s="1139"/>
      <c r="BT78" s="1139"/>
      <c r="BU78" s="1139"/>
      <c r="BV78" s="1139"/>
      <c r="BW78" s="1139"/>
      <c r="BX78" s="1139"/>
      <c r="BY78" s="1139"/>
      <c r="BZ78" s="1139"/>
      <c r="CA78" s="1139"/>
      <c r="CB78" s="1139"/>
      <c r="CC78" s="1139"/>
      <c r="CD78" s="1139"/>
      <c r="CE78" s="1139"/>
      <c r="CF78" s="1139"/>
      <c r="CG78" s="1139"/>
      <c r="CH78" s="1139"/>
      <c r="CI78" s="1139"/>
      <c r="CJ78" s="1139"/>
      <c r="CK78" s="1139"/>
      <c r="CL78" s="1139"/>
      <c r="CM78" s="1139"/>
      <c r="CN78" s="1139"/>
      <c r="CO78" s="1139"/>
      <c r="CP78" s="1139"/>
      <c r="CQ78" s="1139"/>
      <c r="CR78" s="1139"/>
      <c r="CS78" s="1139"/>
      <c r="CT78" s="1139"/>
      <c r="CU78" s="1139"/>
      <c r="CV78" s="1139"/>
      <c r="CW78" s="1139"/>
      <c r="CX78" s="1139"/>
      <c r="CY78" s="1139"/>
      <c r="CZ78" s="1139"/>
      <c r="DA78" s="1139"/>
      <c r="DB78" s="1139"/>
      <c r="DC78" s="1139"/>
    </row>
    <row r="79" spans="2:107" x14ac:dyDescent="0.15">
      <c r="B79" s="98"/>
      <c r="G79" s="1123"/>
      <c r="H79" s="1123"/>
      <c r="I79" s="1140"/>
      <c r="J79" s="1140"/>
      <c r="K79" s="1142"/>
      <c r="L79" s="1142"/>
      <c r="M79" s="1142"/>
      <c r="N79" s="1142"/>
      <c r="AN79" s="1125"/>
      <c r="AO79" s="1125"/>
      <c r="AP79" s="1125"/>
      <c r="AQ79" s="1125"/>
      <c r="AR79" s="1125"/>
      <c r="AS79" s="1125"/>
      <c r="AT79" s="1125"/>
      <c r="AU79" s="1125"/>
      <c r="AV79" s="1125"/>
      <c r="AW79" s="1125"/>
      <c r="AX79" s="1125"/>
      <c r="AY79" s="1125"/>
      <c r="AZ79" s="1125"/>
      <c r="BA79" s="1125"/>
      <c r="BB79" s="1138" t="s">
        <v>409</v>
      </c>
      <c r="BC79" s="1138"/>
      <c r="BD79" s="1138"/>
      <c r="BE79" s="1138"/>
      <c r="BF79" s="1138"/>
      <c r="BG79" s="1138"/>
      <c r="BH79" s="1138"/>
      <c r="BI79" s="1138"/>
      <c r="BJ79" s="1138"/>
      <c r="BK79" s="1138"/>
      <c r="BL79" s="1138"/>
      <c r="BM79" s="1138"/>
      <c r="BN79" s="1138"/>
      <c r="BO79" s="1138"/>
      <c r="BP79" s="1139">
        <v>6.9</v>
      </c>
      <c r="BQ79" s="1139"/>
      <c r="BR79" s="1139"/>
      <c r="BS79" s="1139"/>
      <c r="BT79" s="1139"/>
      <c r="BU79" s="1139"/>
      <c r="BV79" s="1139"/>
      <c r="BW79" s="1139"/>
      <c r="BX79" s="1139">
        <v>6.6</v>
      </c>
      <c r="BY79" s="1139"/>
      <c r="BZ79" s="1139"/>
      <c r="CA79" s="1139"/>
      <c r="CB79" s="1139"/>
      <c r="CC79" s="1139"/>
      <c r="CD79" s="1139"/>
      <c r="CE79" s="1139"/>
      <c r="CF79" s="1139">
        <v>6.4</v>
      </c>
      <c r="CG79" s="1139"/>
      <c r="CH79" s="1139"/>
      <c r="CI79" s="1139"/>
      <c r="CJ79" s="1139"/>
      <c r="CK79" s="1139"/>
      <c r="CL79" s="1139"/>
      <c r="CM79" s="1139"/>
      <c r="CN79" s="1139">
        <v>6.3</v>
      </c>
      <c r="CO79" s="1139"/>
      <c r="CP79" s="1139"/>
      <c r="CQ79" s="1139"/>
      <c r="CR79" s="1139"/>
      <c r="CS79" s="1139"/>
      <c r="CT79" s="1139"/>
      <c r="CU79" s="1139"/>
      <c r="CV79" s="1139">
        <v>6.2</v>
      </c>
      <c r="CW79" s="1139"/>
      <c r="CX79" s="1139"/>
      <c r="CY79" s="1139"/>
      <c r="CZ79" s="1139"/>
      <c r="DA79" s="1139"/>
      <c r="DB79" s="1139"/>
      <c r="DC79" s="1139"/>
    </row>
    <row r="80" spans="2:107" x14ac:dyDescent="0.15">
      <c r="B80" s="98"/>
      <c r="G80" s="1123"/>
      <c r="H80" s="1123"/>
      <c r="I80" s="1140"/>
      <c r="J80" s="1140"/>
      <c r="K80" s="1142"/>
      <c r="L80" s="1142"/>
      <c r="M80" s="1142"/>
      <c r="N80" s="1142"/>
      <c r="AN80" s="1125"/>
      <c r="AO80" s="1125"/>
      <c r="AP80" s="1125"/>
      <c r="AQ80" s="1125"/>
      <c r="AR80" s="1125"/>
      <c r="AS80" s="1125"/>
      <c r="AT80" s="1125"/>
      <c r="AU80" s="1125"/>
      <c r="AV80" s="1125"/>
      <c r="AW80" s="1125"/>
      <c r="AX80" s="1125"/>
      <c r="AY80" s="1125"/>
      <c r="AZ80" s="1125"/>
      <c r="BA80" s="1125"/>
      <c r="BB80" s="1138"/>
      <c r="BC80" s="1138"/>
      <c r="BD80" s="1138"/>
      <c r="BE80" s="1138"/>
      <c r="BF80" s="1138"/>
      <c r="BG80" s="1138"/>
      <c r="BH80" s="1138"/>
      <c r="BI80" s="1138"/>
      <c r="BJ80" s="1138"/>
      <c r="BK80" s="1138"/>
      <c r="BL80" s="1138"/>
      <c r="BM80" s="1138"/>
      <c r="BN80" s="1138"/>
      <c r="BO80" s="1138"/>
      <c r="BP80" s="1139"/>
      <c r="BQ80" s="1139"/>
      <c r="BR80" s="1139"/>
      <c r="BS80" s="1139"/>
      <c r="BT80" s="1139"/>
      <c r="BU80" s="1139"/>
      <c r="BV80" s="1139"/>
      <c r="BW80" s="1139"/>
      <c r="BX80" s="1139"/>
      <c r="BY80" s="1139"/>
      <c r="BZ80" s="1139"/>
      <c r="CA80" s="1139"/>
      <c r="CB80" s="1139"/>
      <c r="CC80" s="1139"/>
      <c r="CD80" s="1139"/>
      <c r="CE80" s="1139"/>
      <c r="CF80" s="1139"/>
      <c r="CG80" s="1139"/>
      <c r="CH80" s="1139"/>
      <c r="CI80" s="1139"/>
      <c r="CJ80" s="1139"/>
      <c r="CK80" s="1139"/>
      <c r="CL80" s="1139"/>
      <c r="CM80" s="1139"/>
      <c r="CN80" s="1139"/>
      <c r="CO80" s="1139"/>
      <c r="CP80" s="1139"/>
      <c r="CQ80" s="1139"/>
      <c r="CR80" s="1139"/>
      <c r="CS80" s="1139"/>
      <c r="CT80" s="1139"/>
      <c r="CU80" s="1139"/>
      <c r="CV80" s="1139"/>
      <c r="CW80" s="1139"/>
      <c r="CX80" s="1139"/>
      <c r="CY80" s="1139"/>
      <c r="CZ80" s="1139"/>
      <c r="DA80" s="1139"/>
      <c r="DB80" s="1139"/>
      <c r="DC80" s="1139"/>
    </row>
    <row r="81" spans="2:109" x14ac:dyDescent="0.15">
      <c r="B81" s="98"/>
    </row>
    <row r="82" spans="2:109" ht="17.25" x14ac:dyDescent="0.15">
      <c r="B82" s="98"/>
      <c r="K82" s="319"/>
      <c r="L82" s="319"/>
      <c r="M82" s="319"/>
      <c r="N82" s="319"/>
      <c r="AQ82" s="319"/>
      <c r="AR82" s="319"/>
      <c r="AS82" s="319"/>
      <c r="AT82" s="319"/>
      <c r="BC82" s="319"/>
      <c r="BD82" s="319"/>
      <c r="BE82" s="319"/>
      <c r="BF82" s="319"/>
      <c r="BO82" s="319"/>
      <c r="BP82" s="319"/>
      <c r="BQ82" s="319"/>
      <c r="BR82" s="319"/>
      <c r="CA82" s="319"/>
      <c r="CB82" s="319"/>
      <c r="CC82" s="319"/>
      <c r="CD82" s="319"/>
      <c r="CM82" s="319"/>
      <c r="CN82" s="319"/>
      <c r="CO82" s="319"/>
      <c r="CP82" s="319"/>
      <c r="CY82" s="319"/>
      <c r="CZ82" s="319"/>
      <c r="DA82" s="319"/>
      <c r="DB82" s="319"/>
      <c r="DC82" s="31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20"/>
      <c r="AQ87" s="320"/>
      <c r="BC87" s="320"/>
      <c r="BO87" s="320"/>
      <c r="CA87" s="320"/>
      <c r="CM87" s="320"/>
      <c r="CY87" s="32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n5taDiaKlN5hnflSUSexVPU96yCn9Cw88EcfvNp3o/JA6n/LBlSm52+0NUd6H4YIRFRvN7Wx2FTt9FREwnls5g==" saltValue="sgvzJ5lDmVeW8NjlOn3Jv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125"/>
  <sheetViews>
    <sheetView showGridLines="0" zoomScaleSheetLayoutView="70" workbookViewId="0"/>
  </sheetViews>
  <sheetFormatPr defaultColWidth="0" defaultRowHeight="13.5" customHeight="1" zeroHeight="1" x14ac:dyDescent="0.15"/>
  <cols>
    <col min="1" max="34" width="2.5" style="95" customWidth="1"/>
    <col min="35" max="122" width="2.5" style="96" customWidth="1"/>
    <col min="123" max="256" width="2.5" style="96" hidden="1" customWidth="1"/>
    <col min="257" max="257" width="2.5" hidden="1" customWidth="1"/>
    <col min="258" max="16384" width="2.5"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99</v>
      </c>
    </row>
  </sheetData>
  <sheetProtection algorithmName="SHA-512" hashValue="p1+kGI1PeXqNC2RSs053kU5niaK1F+O08+0Jd9QcYvstFFWKh8vPzBVGLVEdYMsjiO1deOZ8bywBagtpuJnMyw==" saltValue="ZPPOMCZrbswsrV4aFzd6iA==" spinCount="100000" sheet="1" objects="1" scenarios="1"/>
  <phoneticPr fontId="3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V125"/>
  <sheetViews>
    <sheetView showGridLines="0" zoomScaleSheetLayoutView="55" workbookViewId="0"/>
  </sheetViews>
  <sheetFormatPr defaultColWidth="0" defaultRowHeight="13.5" customHeight="1" zeroHeight="1" x14ac:dyDescent="0.15"/>
  <cols>
    <col min="1" max="34" width="2.5" style="95" customWidth="1"/>
    <col min="35" max="122" width="2.5" style="96" customWidth="1"/>
    <col min="123" max="256" width="2.5" style="96" hidden="1" customWidth="1"/>
    <col min="257" max="257" width="2.5" hidden="1" customWidth="1"/>
    <col min="258" max="16384" width="2.5"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99</v>
      </c>
    </row>
  </sheetData>
  <sheetProtection algorithmName="SHA-512" hashValue="BzT4yxLqHoC0T3U30U/KIBqCv0xoqOB7Kl9EB3kS3X+xjNdS+nUQ3Dj8IXzrZbViTNguFJ8Yi6rkMVD0vxHL2g==" saltValue="8aPgidXxynzPpC8Ps8DoeA==" spinCount="100000" sheet="1" objects="1" scenarios="1"/>
  <phoneticPr fontId="3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330" customWidth="1"/>
    <col min="2" max="8" width="13.375" style="330" customWidth="1"/>
    <col min="9" max="16384" width="11.125" style="330"/>
  </cols>
  <sheetData>
    <row r="1" spans="1:8" x14ac:dyDescent="0.15">
      <c r="A1" s="115"/>
      <c r="B1" s="121"/>
      <c r="C1" s="125"/>
      <c r="D1" s="131"/>
      <c r="E1" s="141"/>
      <c r="F1" s="141"/>
      <c r="G1" s="141"/>
      <c r="H1" s="175"/>
    </row>
    <row r="2" spans="1:8" x14ac:dyDescent="0.15">
      <c r="A2" s="116"/>
      <c r="B2" s="122"/>
      <c r="C2" s="337"/>
      <c r="D2" s="132" t="s">
        <v>79</v>
      </c>
      <c r="E2" s="142"/>
      <c r="F2" s="345" t="s">
        <v>527</v>
      </c>
      <c r="G2" s="166"/>
      <c r="H2" s="176"/>
    </row>
    <row r="3" spans="1:8" x14ac:dyDescent="0.15">
      <c r="A3" s="132" t="s">
        <v>133</v>
      </c>
      <c r="B3" s="124"/>
      <c r="C3" s="338"/>
      <c r="D3" s="341">
        <v>42611</v>
      </c>
      <c r="E3" s="343"/>
      <c r="F3" s="346">
        <v>44504</v>
      </c>
      <c r="G3" s="348"/>
      <c r="H3" s="351"/>
    </row>
    <row r="4" spans="1:8" x14ac:dyDescent="0.15">
      <c r="A4" s="117"/>
      <c r="B4" s="123"/>
      <c r="C4" s="339"/>
      <c r="D4" s="342">
        <v>20196</v>
      </c>
      <c r="E4" s="344"/>
      <c r="F4" s="347">
        <v>25876</v>
      </c>
      <c r="G4" s="349"/>
      <c r="H4" s="352"/>
    </row>
    <row r="5" spans="1:8" x14ac:dyDescent="0.15">
      <c r="A5" s="132" t="s">
        <v>237</v>
      </c>
      <c r="B5" s="124"/>
      <c r="C5" s="338"/>
      <c r="D5" s="341">
        <v>25853</v>
      </c>
      <c r="E5" s="343"/>
      <c r="F5" s="346">
        <v>47820</v>
      </c>
      <c r="G5" s="348"/>
      <c r="H5" s="351"/>
    </row>
    <row r="6" spans="1:8" x14ac:dyDescent="0.15">
      <c r="A6" s="117"/>
      <c r="B6" s="123"/>
      <c r="C6" s="339"/>
      <c r="D6" s="342">
        <v>15386</v>
      </c>
      <c r="E6" s="344"/>
      <c r="F6" s="347">
        <v>25855</v>
      </c>
      <c r="G6" s="349"/>
      <c r="H6" s="352"/>
    </row>
    <row r="7" spans="1:8" x14ac:dyDescent="0.15">
      <c r="A7" s="132" t="s">
        <v>233</v>
      </c>
      <c r="B7" s="124"/>
      <c r="C7" s="338"/>
      <c r="D7" s="341">
        <v>24322</v>
      </c>
      <c r="E7" s="343"/>
      <c r="F7" s="346">
        <v>41934</v>
      </c>
      <c r="G7" s="348"/>
      <c r="H7" s="351"/>
    </row>
    <row r="8" spans="1:8" x14ac:dyDescent="0.15">
      <c r="A8" s="117"/>
      <c r="B8" s="123"/>
      <c r="C8" s="339"/>
      <c r="D8" s="342">
        <v>14152</v>
      </c>
      <c r="E8" s="344"/>
      <c r="F8" s="347">
        <v>23352</v>
      </c>
      <c r="G8" s="349"/>
      <c r="H8" s="352"/>
    </row>
    <row r="9" spans="1:8" x14ac:dyDescent="0.15">
      <c r="A9" s="132" t="s">
        <v>525</v>
      </c>
      <c r="B9" s="124"/>
      <c r="C9" s="338"/>
      <c r="D9" s="341">
        <v>18873</v>
      </c>
      <c r="E9" s="343"/>
      <c r="F9" s="346">
        <v>45588</v>
      </c>
      <c r="G9" s="348"/>
      <c r="H9" s="351"/>
    </row>
    <row r="10" spans="1:8" x14ac:dyDescent="0.15">
      <c r="A10" s="117"/>
      <c r="B10" s="123"/>
      <c r="C10" s="339"/>
      <c r="D10" s="342">
        <v>10600</v>
      </c>
      <c r="E10" s="344"/>
      <c r="F10" s="347">
        <v>24150</v>
      </c>
      <c r="G10" s="349"/>
      <c r="H10" s="352"/>
    </row>
    <row r="11" spans="1:8" x14ac:dyDescent="0.15">
      <c r="A11" s="132" t="s">
        <v>480</v>
      </c>
      <c r="B11" s="124"/>
      <c r="C11" s="338"/>
      <c r="D11" s="341">
        <v>44795</v>
      </c>
      <c r="E11" s="343"/>
      <c r="F11" s="346">
        <v>45483</v>
      </c>
      <c r="G11" s="348"/>
      <c r="H11" s="351"/>
    </row>
    <row r="12" spans="1:8" x14ac:dyDescent="0.15">
      <c r="A12" s="117"/>
      <c r="B12" s="123"/>
      <c r="C12" s="340"/>
      <c r="D12" s="342">
        <v>21218</v>
      </c>
      <c r="E12" s="344"/>
      <c r="F12" s="347">
        <v>24241</v>
      </c>
      <c r="G12" s="349"/>
      <c r="H12" s="352"/>
    </row>
    <row r="13" spans="1:8" x14ac:dyDescent="0.15">
      <c r="A13" s="132"/>
      <c r="B13" s="124"/>
      <c r="C13" s="338"/>
      <c r="D13" s="341">
        <v>31291</v>
      </c>
      <c r="E13" s="343"/>
      <c r="F13" s="346">
        <v>45066</v>
      </c>
      <c r="G13" s="350"/>
      <c r="H13" s="351"/>
    </row>
    <row r="14" spans="1:8" x14ac:dyDescent="0.15">
      <c r="A14" s="117"/>
      <c r="B14" s="123"/>
      <c r="C14" s="339"/>
      <c r="D14" s="342">
        <v>16310</v>
      </c>
      <c r="E14" s="344"/>
      <c r="F14" s="347">
        <v>24695</v>
      </c>
      <c r="G14" s="349"/>
      <c r="H14" s="352"/>
    </row>
    <row r="17" spans="1:11" x14ac:dyDescent="0.15">
      <c r="A17" s="330" t="s">
        <v>23</v>
      </c>
    </row>
    <row r="18" spans="1:11" x14ac:dyDescent="0.15">
      <c r="A18" s="331"/>
      <c r="B18" s="331" t="str">
        <f>実質収支比率等に係る経年分析!F$46</f>
        <v>H28</v>
      </c>
      <c r="C18" s="331" t="str">
        <f>実質収支比率等に係る経年分析!G$46</f>
        <v>H29</v>
      </c>
      <c r="D18" s="331" t="str">
        <f>実質収支比率等に係る経年分析!H$46</f>
        <v>H30</v>
      </c>
      <c r="E18" s="331" t="str">
        <f>実質収支比率等に係る経年分析!I$46</f>
        <v>R01</v>
      </c>
      <c r="F18" s="331" t="str">
        <f>実質収支比率等に係る経年分析!J$46</f>
        <v>R02</v>
      </c>
    </row>
    <row r="19" spans="1:11" x14ac:dyDescent="0.15">
      <c r="A19" s="331" t="s">
        <v>87</v>
      </c>
      <c r="B19" s="331">
        <f>ROUND(VALUE(SUBSTITUTE(実質収支比率等に係る経年分析!F$48,"▲","-")),2)</f>
        <v>5.36</v>
      </c>
      <c r="C19" s="331">
        <f>ROUND(VALUE(SUBSTITUTE(実質収支比率等に係る経年分析!G$48,"▲","-")),2)</f>
        <v>7.62</v>
      </c>
      <c r="D19" s="331">
        <f>ROUND(VALUE(SUBSTITUTE(実質収支比率等に係る経年分析!H$48,"▲","-")),2)</f>
        <v>7.05</v>
      </c>
      <c r="E19" s="331">
        <f>ROUND(VALUE(SUBSTITUTE(実質収支比率等に係る経年分析!I$48,"▲","-")),2)</f>
        <v>8.1</v>
      </c>
      <c r="F19" s="331">
        <f>ROUND(VALUE(SUBSTITUTE(実質収支比率等に係る経年分析!J$48,"▲","-")),2)</f>
        <v>7.66</v>
      </c>
    </row>
    <row r="20" spans="1:11" x14ac:dyDescent="0.15">
      <c r="A20" s="331" t="s">
        <v>35</v>
      </c>
      <c r="B20" s="331">
        <f>ROUND(VALUE(SUBSTITUTE(実質収支比率等に係る経年分析!F$47,"▲","-")),2)</f>
        <v>9.65</v>
      </c>
      <c r="C20" s="331">
        <f>ROUND(VALUE(SUBSTITUTE(実質収支比率等に係る経年分析!G$47,"▲","-")),2)</f>
        <v>7.1</v>
      </c>
      <c r="D20" s="331">
        <f>ROUND(VALUE(SUBSTITUTE(実質収支比率等に係る経年分析!H$47,"▲","-")),2)</f>
        <v>7.09</v>
      </c>
      <c r="E20" s="331">
        <f>ROUND(VALUE(SUBSTITUTE(実質収支比率等に係る経年分析!I$47,"▲","-")),2)</f>
        <v>7.02</v>
      </c>
      <c r="F20" s="331">
        <f>ROUND(VALUE(SUBSTITUTE(実質収支比率等に係る経年分析!J$47,"▲","-")),2)</f>
        <v>7.07</v>
      </c>
    </row>
    <row r="21" spans="1:11" x14ac:dyDescent="0.15">
      <c r="A21" s="331" t="s">
        <v>114</v>
      </c>
      <c r="B21" s="331">
        <f>IF(ISNUMBER(VALUE(SUBSTITUTE(実質収支比率等に係る経年分析!F$49,"▲","-"))),ROUND(VALUE(SUBSTITUTE(実質収支比率等に係る経年分析!F$49,"▲","-")),2),NA())</f>
        <v>-6.7</v>
      </c>
      <c r="C21" s="331">
        <f>IF(ISNUMBER(VALUE(SUBSTITUTE(実質収支比率等に係る経年分析!G$49,"▲","-"))),ROUND(VALUE(SUBSTITUTE(実質収支比率等に係る経年分析!G$49,"▲","-")),2),NA())</f>
        <v>-3.07</v>
      </c>
      <c r="D21" s="331">
        <f>IF(ISNUMBER(VALUE(SUBSTITUTE(実質収支比率等に係る経年分析!H$49,"▲","-"))),ROUND(VALUE(SUBSTITUTE(実質収支比率等に係る経年分析!H$49,"▲","-")),2),NA())</f>
        <v>-4.7300000000000004</v>
      </c>
      <c r="E21" s="331">
        <f>IF(ISNUMBER(VALUE(SUBSTITUTE(実質収支比率等に係る経年分析!I$49,"▲","-"))),ROUND(VALUE(SUBSTITUTE(実質収支比率等に係る経年分析!I$49,"▲","-")),2),NA())</f>
        <v>-3.02</v>
      </c>
      <c r="F21" s="331">
        <f>IF(ISNUMBER(VALUE(SUBSTITUTE(実質収支比率等に係る経年分析!J$49,"▲","-"))),ROUND(VALUE(SUBSTITUTE(実質収支比率等に係る経年分析!J$49,"▲","-")),2),NA())</f>
        <v>-4.3499999999999996</v>
      </c>
    </row>
    <row r="24" spans="1:11" x14ac:dyDescent="0.15">
      <c r="A24" s="330" t="s">
        <v>100</v>
      </c>
    </row>
    <row r="25" spans="1:11" x14ac:dyDescent="0.15">
      <c r="A25" s="332"/>
      <c r="B25" s="332" t="str">
        <f>連結実質赤字比率に係る赤字・黒字の構成分析!F$33</f>
        <v>H28</v>
      </c>
      <c r="C25" s="332"/>
      <c r="D25" s="332" t="str">
        <f>連結実質赤字比率に係る赤字・黒字の構成分析!G$33</f>
        <v>H29</v>
      </c>
      <c r="E25" s="332"/>
      <c r="F25" s="332" t="str">
        <f>連結実質赤字比率に係る赤字・黒字の構成分析!H$33</f>
        <v>H30</v>
      </c>
      <c r="G25" s="332"/>
      <c r="H25" s="332" t="str">
        <f>連結実質赤字比率に係る赤字・黒字の構成分析!I$33</f>
        <v>R01</v>
      </c>
      <c r="I25" s="332"/>
      <c r="J25" s="332" t="str">
        <f>連結実質赤字比率に係る赤字・黒字の構成分析!J$33</f>
        <v>R02</v>
      </c>
      <c r="K25" s="332"/>
    </row>
    <row r="26" spans="1:11" x14ac:dyDescent="0.15">
      <c r="A26" s="332"/>
      <c r="B26" s="332" t="s">
        <v>115</v>
      </c>
      <c r="C26" s="332" t="s">
        <v>58</v>
      </c>
      <c r="D26" s="332" t="s">
        <v>115</v>
      </c>
      <c r="E26" s="332" t="s">
        <v>58</v>
      </c>
      <c r="F26" s="332" t="s">
        <v>115</v>
      </c>
      <c r="G26" s="332" t="s">
        <v>58</v>
      </c>
      <c r="H26" s="332" t="s">
        <v>115</v>
      </c>
      <c r="I26" s="332" t="s">
        <v>58</v>
      </c>
      <c r="J26" s="332" t="s">
        <v>115</v>
      </c>
      <c r="K26" s="332" t="s">
        <v>58</v>
      </c>
    </row>
    <row r="27" spans="1:11" x14ac:dyDescent="0.15">
      <c r="A27" s="332" t="str">
        <f>IF(連結実質赤字比率に係る赤字・黒字の構成分析!C$43="",NA(),連結実質赤字比率に係る赤字・黒字の構成分析!C$43)</f>
        <v>その他会計（黒字）</v>
      </c>
      <c r="B27" s="332" t="e">
        <f>IF(ROUND(VALUE(SUBSTITUTE(連結実質赤字比率に係る赤字・黒字の構成分析!F$43,"▲","-")),2)&lt;0,ABS(ROUND(VALUE(SUBSTITUTE(連結実質赤字比率に係る赤字・黒字の構成分析!F$43,"▲","-")),2)),NA())</f>
        <v>#VALUE!</v>
      </c>
      <c r="C27" s="332" t="e">
        <f>IF(ROUND(VALUE(SUBSTITUTE(連結実質赤字比率に係る赤字・黒字の構成分析!F$43,"▲","-")),2)&gt;=0,ABS(ROUND(VALUE(SUBSTITUTE(連結実質赤字比率に係る赤字・黒字の構成分析!F$43,"▲","-")),2)),NA())</f>
        <v>#VALUE!</v>
      </c>
      <c r="D27" s="332" t="e">
        <f>IF(ROUND(VALUE(SUBSTITUTE(連結実質赤字比率に係る赤字・黒字の構成分析!G$43,"▲","-")),2)&lt;0,ABS(ROUND(VALUE(SUBSTITUTE(連結実質赤字比率に係る赤字・黒字の構成分析!G$43,"▲","-")),2)),NA())</f>
        <v>#VALUE!</v>
      </c>
      <c r="E27" s="332" t="e">
        <f>IF(ROUND(VALUE(SUBSTITUTE(連結実質赤字比率に係る赤字・黒字の構成分析!G$43,"▲","-")),2)&gt;=0,ABS(ROUND(VALUE(SUBSTITUTE(連結実質赤字比率に係る赤字・黒字の構成分析!G$43,"▲","-")),2)),NA())</f>
        <v>#VALUE!</v>
      </c>
      <c r="F27" s="332" t="e">
        <f>IF(ROUND(VALUE(SUBSTITUTE(連結実質赤字比率に係る赤字・黒字の構成分析!H$43,"▲","-")),2)&lt;0,ABS(ROUND(VALUE(SUBSTITUTE(連結実質赤字比率に係る赤字・黒字の構成分析!H$43,"▲","-")),2)),NA())</f>
        <v>#VALUE!</v>
      </c>
      <c r="G27" s="332" t="e">
        <f>IF(ROUND(VALUE(SUBSTITUTE(連結実質赤字比率に係る赤字・黒字の構成分析!H$43,"▲","-")),2)&gt;=0,ABS(ROUND(VALUE(SUBSTITUTE(連結実質赤字比率に係る赤字・黒字の構成分析!H$43,"▲","-")),2)),NA())</f>
        <v>#VALUE!</v>
      </c>
      <c r="H27" s="332" t="e">
        <f>IF(ROUND(VALUE(SUBSTITUTE(連結実質赤字比率に係る赤字・黒字の構成分析!I$43,"▲","-")),2)&lt;0,ABS(ROUND(VALUE(SUBSTITUTE(連結実質赤字比率に係る赤字・黒字の構成分析!I$43,"▲","-")),2)),NA())</f>
        <v>#VALUE!</v>
      </c>
      <c r="I27" s="332" t="e">
        <f>IF(ROUND(VALUE(SUBSTITUTE(連結実質赤字比率に係る赤字・黒字の構成分析!I$43,"▲","-")),2)&gt;=0,ABS(ROUND(VALUE(SUBSTITUTE(連結実質赤字比率に係る赤字・黒字の構成分析!I$43,"▲","-")),2)),NA())</f>
        <v>#VALUE!</v>
      </c>
      <c r="J27" s="332" t="e">
        <f>IF(ROUND(VALUE(SUBSTITUTE(連結実質赤字比率に係る赤字・黒字の構成分析!J$43,"▲","-")),2)&lt;0,ABS(ROUND(VALUE(SUBSTITUTE(連結実質赤字比率に係る赤字・黒字の構成分析!J$43,"▲","-")),2)),NA())</f>
        <v>#VALUE!</v>
      </c>
      <c r="K27" s="332" t="e">
        <f>IF(ROUND(VALUE(SUBSTITUTE(連結実質赤字比率に係る赤字・黒字の構成分析!J$43,"▲","-")),2)&gt;=0,ABS(ROUND(VALUE(SUBSTITUTE(連結実質赤字比率に係る赤字・黒字の構成分析!J$43,"▲","-")),2)),NA())</f>
        <v>#VALUE!</v>
      </c>
    </row>
    <row r="28" spans="1:11" x14ac:dyDescent="0.15">
      <c r="A28" s="332" t="str">
        <f>IF(連結実質赤字比率に係る赤字・黒字の構成分析!C$42="",NA(),連結実質赤字比率に係る赤字・黒字の構成分析!C$42)</f>
        <v>その他会計（赤字）</v>
      </c>
      <c r="B28" s="332" t="e">
        <f>IF(ROUND(VALUE(SUBSTITUTE(連結実質赤字比率に係る赤字・黒字の構成分析!F$42,"▲","-")),2)&lt;0,ABS(ROUND(VALUE(SUBSTITUTE(連結実質赤字比率に係る赤字・黒字の構成分析!F$42,"▲","-")),2)),NA())</f>
        <v>#VALUE!</v>
      </c>
      <c r="C28" s="332" t="e">
        <f>IF(ROUND(VALUE(SUBSTITUTE(連結実質赤字比率に係る赤字・黒字の構成分析!F$42,"▲","-")),2)&gt;=0,ABS(ROUND(VALUE(SUBSTITUTE(連結実質赤字比率に係る赤字・黒字の構成分析!F$42,"▲","-")),2)),NA())</f>
        <v>#VALUE!</v>
      </c>
      <c r="D28" s="332" t="e">
        <f>IF(ROUND(VALUE(SUBSTITUTE(連結実質赤字比率に係る赤字・黒字の構成分析!G$42,"▲","-")),2)&lt;0,ABS(ROUND(VALUE(SUBSTITUTE(連結実質赤字比率に係る赤字・黒字の構成分析!G$42,"▲","-")),2)),NA())</f>
        <v>#VALUE!</v>
      </c>
      <c r="E28" s="332" t="e">
        <f>IF(ROUND(VALUE(SUBSTITUTE(連結実質赤字比率に係る赤字・黒字の構成分析!G$42,"▲","-")),2)&gt;=0,ABS(ROUND(VALUE(SUBSTITUTE(連結実質赤字比率に係る赤字・黒字の構成分析!G$42,"▲","-")),2)),NA())</f>
        <v>#VALUE!</v>
      </c>
      <c r="F28" s="332" t="e">
        <f>IF(ROUND(VALUE(SUBSTITUTE(連結実質赤字比率に係る赤字・黒字の構成分析!H$42,"▲","-")),2)&lt;0,ABS(ROUND(VALUE(SUBSTITUTE(連結実質赤字比率に係る赤字・黒字の構成分析!H$42,"▲","-")),2)),NA())</f>
        <v>#VALUE!</v>
      </c>
      <c r="G28" s="332" t="e">
        <f>IF(ROUND(VALUE(SUBSTITUTE(連結実質赤字比率に係る赤字・黒字の構成分析!H$42,"▲","-")),2)&gt;=0,ABS(ROUND(VALUE(SUBSTITUTE(連結実質赤字比率に係る赤字・黒字の構成分析!H$42,"▲","-")),2)),NA())</f>
        <v>#VALUE!</v>
      </c>
      <c r="H28" s="332" t="e">
        <f>IF(ROUND(VALUE(SUBSTITUTE(連結実質赤字比率に係る赤字・黒字の構成分析!I$42,"▲","-")),2)&lt;0,ABS(ROUND(VALUE(SUBSTITUTE(連結実質赤字比率に係る赤字・黒字の構成分析!I$42,"▲","-")),2)),NA())</f>
        <v>#VALUE!</v>
      </c>
      <c r="I28" s="332" t="e">
        <f>IF(ROUND(VALUE(SUBSTITUTE(連結実質赤字比率に係る赤字・黒字の構成分析!I$42,"▲","-")),2)&gt;=0,ABS(ROUND(VALUE(SUBSTITUTE(連結実質赤字比率に係る赤字・黒字の構成分析!I$42,"▲","-")),2)),NA())</f>
        <v>#VALUE!</v>
      </c>
      <c r="J28" s="332" t="e">
        <f>IF(ROUND(VALUE(SUBSTITUTE(連結実質赤字比率に係る赤字・黒字の構成分析!J$42,"▲","-")),2)&lt;0,ABS(ROUND(VALUE(SUBSTITUTE(連結実質赤字比率に係る赤字・黒字の構成分析!J$42,"▲","-")),2)),NA())</f>
        <v>#VALUE!</v>
      </c>
      <c r="K28" s="332" t="e">
        <f>IF(ROUND(VALUE(SUBSTITUTE(連結実質赤字比率に係る赤字・黒字の構成分析!J$42,"▲","-")),2)&gt;=0,ABS(ROUND(VALUE(SUBSTITUTE(連結実質赤字比率に係る赤字・黒字の構成分析!J$42,"▲","-")),2)),NA())</f>
        <v>#VALUE!</v>
      </c>
    </row>
    <row r="29" spans="1:11" x14ac:dyDescent="0.15">
      <c r="A29" s="332" t="str">
        <f>IF(連結実質赤字比率に係る赤字・黒字の構成分析!C$41="",NA(),連結実質赤字比率に係る赤字・黒字の構成分析!C$41)</f>
        <v>後期高齢者医療特別会計</v>
      </c>
      <c r="B29" s="332" t="e">
        <f>IF(ROUND(VALUE(SUBSTITUTE(連結実質赤字比率に係る赤字・黒字の構成分析!F$41,"▲","-")),2)&lt;0,ABS(ROUND(VALUE(SUBSTITUTE(連結実質赤字比率に係る赤字・黒字の構成分析!F$41,"▲","-")),2)),NA())</f>
        <v>#N/A</v>
      </c>
      <c r="C29" s="332">
        <f>IF(ROUND(VALUE(SUBSTITUTE(連結実質赤字比率に係る赤字・黒字の構成分析!F$41,"▲","-")),2)&gt;=0,ABS(ROUND(VALUE(SUBSTITUTE(連結実質赤字比率に係る赤字・黒字の構成分析!F$41,"▲","-")),2)),NA())</f>
        <v>0.01</v>
      </c>
      <c r="D29" s="332" t="e">
        <f>IF(ROUND(VALUE(SUBSTITUTE(連結実質赤字比率に係る赤字・黒字の構成分析!G$41,"▲","-")),2)&lt;0,ABS(ROUND(VALUE(SUBSTITUTE(連結実質赤字比率に係る赤字・黒字の構成分析!G$41,"▲","-")),2)),NA())</f>
        <v>#N/A</v>
      </c>
      <c r="E29" s="332">
        <f>IF(ROUND(VALUE(SUBSTITUTE(連結実質赤字比率に係る赤字・黒字の構成分析!G$41,"▲","-")),2)&gt;=0,ABS(ROUND(VALUE(SUBSTITUTE(連結実質赤字比率に係る赤字・黒字の構成分析!G$41,"▲","-")),2)),NA())</f>
        <v>0.04</v>
      </c>
      <c r="F29" s="332" t="e">
        <f>IF(ROUND(VALUE(SUBSTITUTE(連結実質赤字比率に係る赤字・黒字の構成分析!H$41,"▲","-")),2)&lt;0,ABS(ROUND(VALUE(SUBSTITUTE(連結実質赤字比率に係る赤字・黒字の構成分析!H$41,"▲","-")),2)),NA())</f>
        <v>#N/A</v>
      </c>
      <c r="G29" s="332">
        <f>IF(ROUND(VALUE(SUBSTITUTE(連結実質赤字比率に係る赤字・黒字の構成分析!H$41,"▲","-")),2)&gt;=0,ABS(ROUND(VALUE(SUBSTITUTE(連結実質赤字比率に係る赤字・黒字の構成分析!H$41,"▲","-")),2)),NA())</f>
        <v>0.04</v>
      </c>
      <c r="H29" s="332" t="e">
        <f>IF(ROUND(VALUE(SUBSTITUTE(連結実質赤字比率に係る赤字・黒字の構成分析!I$41,"▲","-")),2)&lt;0,ABS(ROUND(VALUE(SUBSTITUTE(連結実質赤字比率に係る赤字・黒字の構成分析!I$41,"▲","-")),2)),NA())</f>
        <v>#N/A</v>
      </c>
      <c r="I29" s="332">
        <f>IF(ROUND(VALUE(SUBSTITUTE(連結実質赤字比率に係る赤字・黒字の構成分析!I$41,"▲","-")),2)&gt;=0,ABS(ROUND(VALUE(SUBSTITUTE(連結実質赤字比率に係る赤字・黒字の構成分析!I$41,"▲","-")),2)),NA())</f>
        <v>0.02</v>
      </c>
      <c r="J29" s="332" t="e">
        <f>IF(ROUND(VALUE(SUBSTITUTE(連結実質赤字比率に係る赤字・黒字の構成分析!J$41,"▲","-")),2)&lt;0,ABS(ROUND(VALUE(SUBSTITUTE(連結実質赤字比率に係る赤字・黒字の構成分析!J$41,"▲","-")),2)),NA())</f>
        <v>#N/A</v>
      </c>
      <c r="K29" s="332">
        <f>IF(ROUND(VALUE(SUBSTITUTE(連結実質赤字比率に係る赤字・黒字の構成分析!J$41,"▲","-")),2)&gt;=0,ABS(ROUND(VALUE(SUBSTITUTE(連結実質赤字比率に係る赤字・黒字の構成分析!J$41,"▲","-")),2)),NA())</f>
        <v>0.01</v>
      </c>
    </row>
    <row r="30" spans="1:11" x14ac:dyDescent="0.15">
      <c r="A30" s="332" t="str">
        <f>IF(連結実質赤字比率に係る赤字・黒字の構成分析!C$40="",NA(),連結実質赤字比率に係る赤字・黒字の構成分析!C$40)</f>
        <v>住宅新築資金等貸付金特別会計</v>
      </c>
      <c r="B30" s="332" t="e">
        <f>IF(ROUND(VALUE(SUBSTITUTE(連結実質赤字比率に係る赤字・黒字の構成分析!F$40,"▲","-")),2)&lt;0,ABS(ROUND(VALUE(SUBSTITUTE(連結実質赤字比率に係る赤字・黒字の構成分析!F$40,"▲","-")),2)),NA())</f>
        <v>#N/A</v>
      </c>
      <c r="C30" s="332">
        <f>IF(ROUND(VALUE(SUBSTITUTE(連結実質赤字比率に係る赤字・黒字の構成分析!F$40,"▲","-")),2)&gt;=0,ABS(ROUND(VALUE(SUBSTITUTE(連結実質赤字比率に係る赤字・黒字の構成分析!F$40,"▲","-")),2)),NA())</f>
        <v>0.06</v>
      </c>
      <c r="D30" s="332" t="e">
        <f>IF(ROUND(VALUE(SUBSTITUTE(連結実質赤字比率に係る赤字・黒字の構成分析!G$40,"▲","-")),2)&lt;0,ABS(ROUND(VALUE(SUBSTITUTE(連結実質赤字比率に係る赤字・黒字の構成分析!G$40,"▲","-")),2)),NA())</f>
        <v>#N/A</v>
      </c>
      <c r="E30" s="332">
        <f>IF(ROUND(VALUE(SUBSTITUTE(連結実質赤字比率に係る赤字・黒字の構成分析!G$40,"▲","-")),2)&gt;=0,ABS(ROUND(VALUE(SUBSTITUTE(連結実質赤字比率に係る赤字・黒字の構成分析!G$40,"▲","-")),2)),NA())</f>
        <v>0</v>
      </c>
      <c r="F30" s="332" t="e">
        <f>IF(ROUND(VALUE(SUBSTITUTE(連結実質赤字比率に係る赤字・黒字の構成分析!H$40,"▲","-")),2)&lt;0,ABS(ROUND(VALUE(SUBSTITUTE(連結実質赤字比率に係る赤字・黒字の構成分析!H$40,"▲","-")),2)),NA())</f>
        <v>#N/A</v>
      </c>
      <c r="G30" s="332">
        <f>IF(ROUND(VALUE(SUBSTITUTE(連結実質赤字比率に係る赤字・黒字の構成分析!H$40,"▲","-")),2)&gt;=0,ABS(ROUND(VALUE(SUBSTITUTE(連結実質赤字比率に係る赤字・黒字の構成分析!H$40,"▲","-")),2)),NA())</f>
        <v>0.03</v>
      </c>
      <c r="H30" s="332" t="e">
        <f>IF(ROUND(VALUE(SUBSTITUTE(連結実質赤字比率に係る赤字・黒字の構成分析!I$40,"▲","-")),2)&lt;0,ABS(ROUND(VALUE(SUBSTITUTE(連結実質赤字比率に係る赤字・黒字の構成分析!I$40,"▲","-")),2)),NA())</f>
        <v>#N/A</v>
      </c>
      <c r="I30" s="332">
        <f>IF(ROUND(VALUE(SUBSTITUTE(連結実質赤字比率に係る赤字・黒字の構成分析!I$40,"▲","-")),2)&gt;=0,ABS(ROUND(VALUE(SUBSTITUTE(連結実質赤字比率に係る赤字・黒字の構成分析!I$40,"▲","-")),2)),NA())</f>
        <v>0</v>
      </c>
      <c r="J30" s="332" t="e">
        <f>IF(ROUND(VALUE(SUBSTITUTE(連結実質赤字比率に係る赤字・黒字の構成分析!J$40,"▲","-")),2)&lt;0,ABS(ROUND(VALUE(SUBSTITUTE(連結実質赤字比率に係る赤字・黒字の構成分析!J$40,"▲","-")),2)),NA())</f>
        <v>#N/A</v>
      </c>
      <c r="K30" s="332">
        <f>IF(ROUND(VALUE(SUBSTITUTE(連結実質赤字比率に係る赤字・黒字の構成分析!J$40,"▲","-")),2)&gt;=0,ABS(ROUND(VALUE(SUBSTITUTE(連結実質赤字比率に係る赤字・黒字の構成分析!J$40,"▲","-")),2)),NA())</f>
        <v>0.02</v>
      </c>
    </row>
    <row r="31" spans="1:11" x14ac:dyDescent="0.15">
      <c r="A31" s="332" t="str">
        <f>IF(連結実質赤字比率に係る赤字・黒字の構成分析!C$39="",NA(),連結実質赤字比率に係る赤字・黒字の構成分析!C$39)</f>
        <v>土地区画整理事業特別会計</v>
      </c>
      <c r="B31" s="332" t="e">
        <f>IF(ROUND(VALUE(SUBSTITUTE(連結実質赤字比率に係る赤字・黒字の構成分析!F$39,"▲","-")),2)&lt;0,ABS(ROUND(VALUE(SUBSTITUTE(連結実質赤字比率に係る赤字・黒字の構成分析!F$39,"▲","-")),2)),NA())</f>
        <v>#N/A</v>
      </c>
      <c r="C31" s="332">
        <f>IF(ROUND(VALUE(SUBSTITUTE(連結実質赤字比率に係る赤字・黒字の構成分析!F$39,"▲","-")),2)&gt;=0,ABS(ROUND(VALUE(SUBSTITUTE(連結実質赤字比率に係る赤字・黒字の構成分析!F$39,"▲","-")),2)),NA())</f>
        <v>0.17</v>
      </c>
      <c r="D31" s="332" t="e">
        <f>IF(ROUND(VALUE(SUBSTITUTE(連結実質赤字比率に係る赤字・黒字の構成分析!G$39,"▲","-")),2)&lt;0,ABS(ROUND(VALUE(SUBSTITUTE(連結実質赤字比率に係る赤字・黒字の構成分析!G$39,"▲","-")),2)),NA())</f>
        <v>#N/A</v>
      </c>
      <c r="E31" s="332">
        <f>IF(ROUND(VALUE(SUBSTITUTE(連結実質赤字比率に係る赤字・黒字の構成分析!G$39,"▲","-")),2)&gt;=0,ABS(ROUND(VALUE(SUBSTITUTE(連結実質赤字比率に係る赤字・黒字の構成分析!G$39,"▲","-")),2)),NA())</f>
        <v>0.09</v>
      </c>
      <c r="F31" s="332" t="e">
        <f>IF(ROUND(VALUE(SUBSTITUTE(連結実質赤字比率に係る赤字・黒字の構成分析!H$39,"▲","-")),2)&lt;0,ABS(ROUND(VALUE(SUBSTITUTE(連結実質赤字比率に係る赤字・黒字の構成分析!H$39,"▲","-")),2)),NA())</f>
        <v>#N/A</v>
      </c>
      <c r="G31" s="332">
        <f>IF(ROUND(VALUE(SUBSTITUTE(連結実質赤字比率に係る赤字・黒字の構成分析!H$39,"▲","-")),2)&gt;=0,ABS(ROUND(VALUE(SUBSTITUTE(連結実質赤字比率に係る赤字・黒字の構成分析!H$39,"▲","-")),2)),NA())</f>
        <v>0.13</v>
      </c>
      <c r="H31" s="332" t="e">
        <f>IF(ROUND(VALUE(SUBSTITUTE(連結実質赤字比率に係る赤字・黒字の構成分析!I$39,"▲","-")),2)&lt;0,ABS(ROUND(VALUE(SUBSTITUTE(連結実質赤字比率に係る赤字・黒字の構成分析!I$39,"▲","-")),2)),NA())</f>
        <v>#N/A</v>
      </c>
      <c r="I31" s="332">
        <f>IF(ROUND(VALUE(SUBSTITUTE(連結実質赤字比率に係る赤字・黒字の構成分析!I$39,"▲","-")),2)&gt;=0,ABS(ROUND(VALUE(SUBSTITUTE(連結実質赤字比率に係る赤字・黒字の構成分析!I$39,"▲","-")),2)),NA())</f>
        <v>0.06</v>
      </c>
      <c r="J31" s="332" t="e">
        <f>IF(ROUND(VALUE(SUBSTITUTE(連結実質赤字比率に係る赤字・黒字の構成分析!J$39,"▲","-")),2)&lt;0,ABS(ROUND(VALUE(SUBSTITUTE(連結実質赤字比率に係る赤字・黒字の構成分析!J$39,"▲","-")),2)),NA())</f>
        <v>#N/A</v>
      </c>
      <c r="K31" s="332">
        <f>IF(ROUND(VALUE(SUBSTITUTE(連結実質赤字比率に係る赤字・黒字の構成分析!J$39,"▲","-")),2)&gt;=0,ABS(ROUND(VALUE(SUBSTITUTE(連結実質赤字比率に係る赤字・黒字の構成分析!J$39,"▲","-")),2)),NA())</f>
        <v>0.04</v>
      </c>
    </row>
    <row r="32" spans="1:11" x14ac:dyDescent="0.15">
      <c r="A32" s="332" t="str">
        <f>IF(連結実質赤字比率に係る赤字・黒字の構成分析!C$38="",NA(),連結実質赤字比率に係る赤字・黒字の構成分析!C$38)</f>
        <v>介護保険特別会計</v>
      </c>
      <c r="B32" s="332" t="e">
        <f>IF(ROUND(VALUE(SUBSTITUTE(連結実質赤字比率に係る赤字・黒字の構成分析!F$38,"▲","-")),2)&lt;0,ABS(ROUND(VALUE(SUBSTITUTE(連結実質赤字比率に係る赤字・黒字の構成分析!F$38,"▲","-")),2)),NA())</f>
        <v>#N/A</v>
      </c>
      <c r="C32" s="332">
        <f>IF(ROUND(VALUE(SUBSTITUTE(連結実質赤字比率に係る赤字・黒字の構成分析!F$38,"▲","-")),2)&gt;=0,ABS(ROUND(VALUE(SUBSTITUTE(連結実質赤字比率に係る赤字・黒字の構成分析!F$38,"▲","-")),2)),NA())</f>
        <v>0.44</v>
      </c>
      <c r="D32" s="332" t="e">
        <f>IF(ROUND(VALUE(SUBSTITUTE(連結実質赤字比率に係る赤字・黒字の構成分析!G$38,"▲","-")),2)&lt;0,ABS(ROUND(VALUE(SUBSTITUTE(連結実質赤字比率に係る赤字・黒字の構成分析!G$38,"▲","-")),2)),NA())</f>
        <v>#N/A</v>
      </c>
      <c r="E32" s="332">
        <f>IF(ROUND(VALUE(SUBSTITUTE(連結実質赤字比率に係る赤字・黒字の構成分析!G$38,"▲","-")),2)&gt;=0,ABS(ROUND(VALUE(SUBSTITUTE(連結実質赤字比率に係る赤字・黒字の構成分析!G$38,"▲","-")),2)),NA())</f>
        <v>0.43</v>
      </c>
      <c r="F32" s="332" t="e">
        <f>IF(ROUND(VALUE(SUBSTITUTE(連結実質赤字比率に係る赤字・黒字の構成分析!H$38,"▲","-")),2)&lt;0,ABS(ROUND(VALUE(SUBSTITUTE(連結実質赤字比率に係る赤字・黒字の構成分析!H$38,"▲","-")),2)),NA())</f>
        <v>#N/A</v>
      </c>
      <c r="G32" s="332">
        <f>IF(ROUND(VALUE(SUBSTITUTE(連結実質赤字比率に係る赤字・黒字の構成分析!H$38,"▲","-")),2)&gt;=0,ABS(ROUND(VALUE(SUBSTITUTE(連結実質赤字比率に係る赤字・黒字の構成分析!H$38,"▲","-")),2)),NA())</f>
        <v>0.76</v>
      </c>
      <c r="H32" s="332" t="e">
        <f>IF(ROUND(VALUE(SUBSTITUTE(連結実質赤字比率に係る赤字・黒字の構成分析!I$38,"▲","-")),2)&lt;0,ABS(ROUND(VALUE(SUBSTITUTE(連結実質赤字比率に係る赤字・黒字の構成分析!I$38,"▲","-")),2)),NA())</f>
        <v>#N/A</v>
      </c>
      <c r="I32" s="332">
        <f>IF(ROUND(VALUE(SUBSTITUTE(連結実質赤字比率に係る赤字・黒字の構成分析!I$38,"▲","-")),2)&gt;=0,ABS(ROUND(VALUE(SUBSTITUTE(連結実質赤字比率に係る赤字・黒字の構成分析!I$38,"▲","-")),2)),NA())</f>
        <v>0.66</v>
      </c>
      <c r="J32" s="332" t="e">
        <f>IF(ROUND(VALUE(SUBSTITUTE(連結実質赤字比率に係る赤字・黒字の構成分析!J$38,"▲","-")),2)&lt;0,ABS(ROUND(VALUE(SUBSTITUTE(連結実質赤字比率に係る赤字・黒字の構成分析!J$38,"▲","-")),2)),NA())</f>
        <v>#N/A</v>
      </c>
      <c r="K32" s="332">
        <f>IF(ROUND(VALUE(SUBSTITUTE(連結実質赤字比率に係る赤字・黒字の構成分析!J$38,"▲","-")),2)&gt;=0,ABS(ROUND(VALUE(SUBSTITUTE(連結実質赤字比率に係る赤字・黒字の構成分析!J$38,"▲","-")),2)),NA())</f>
        <v>0.51</v>
      </c>
    </row>
    <row r="33" spans="1:16" x14ac:dyDescent="0.15">
      <c r="A33" s="332" t="str">
        <f>IF(連結実質赤字比率に係る赤字・黒字の構成分析!C$37="",NA(),連結実質赤字比率に係る赤字・黒字の構成分析!C$37)</f>
        <v>国民健康保険特別会計</v>
      </c>
      <c r="B33" s="332" t="e">
        <f>IF(ROUND(VALUE(SUBSTITUTE(連結実質赤字比率に係る赤字・黒字の構成分析!F$37,"▲","-")),2)&lt;0,ABS(ROUND(VALUE(SUBSTITUTE(連結実質赤字比率に係る赤字・黒字の構成分析!F$37,"▲","-")),2)),NA())</f>
        <v>#N/A</v>
      </c>
      <c r="C33" s="332">
        <f>IF(ROUND(VALUE(SUBSTITUTE(連結実質赤字比率に係る赤字・黒字の構成分析!F$37,"▲","-")),2)&gt;=0,ABS(ROUND(VALUE(SUBSTITUTE(連結実質赤字比率に係る赤字・黒字の構成分析!F$37,"▲","-")),2)),NA())</f>
        <v>1.3</v>
      </c>
      <c r="D33" s="332" t="e">
        <f>IF(ROUND(VALUE(SUBSTITUTE(連結実質赤字比率に係る赤字・黒字の構成分析!G$37,"▲","-")),2)&lt;0,ABS(ROUND(VALUE(SUBSTITUTE(連結実質赤字比率に係る赤字・黒字の構成分析!G$37,"▲","-")),2)),NA())</f>
        <v>#N/A</v>
      </c>
      <c r="E33" s="332">
        <f>IF(ROUND(VALUE(SUBSTITUTE(連結実質赤字比率に係る赤字・黒字の構成分析!G$37,"▲","-")),2)&gt;=0,ABS(ROUND(VALUE(SUBSTITUTE(連結実質赤字比率に係る赤字・黒字の構成分析!G$37,"▲","-")),2)),NA())</f>
        <v>1.17</v>
      </c>
      <c r="F33" s="332" t="e">
        <f>IF(ROUND(VALUE(SUBSTITUTE(連結実質赤字比率に係る赤字・黒字の構成分析!H$37,"▲","-")),2)&lt;0,ABS(ROUND(VALUE(SUBSTITUTE(連結実質赤字比率に係る赤字・黒字の構成分析!H$37,"▲","-")),2)),NA())</f>
        <v>#N/A</v>
      </c>
      <c r="G33" s="332">
        <f>IF(ROUND(VALUE(SUBSTITUTE(連結実質赤字比率に係る赤字・黒字の構成分析!H$37,"▲","-")),2)&gt;=0,ABS(ROUND(VALUE(SUBSTITUTE(連結実質赤字比率に係る赤字・黒字の構成分析!H$37,"▲","-")),2)),NA())</f>
        <v>1.53</v>
      </c>
      <c r="H33" s="332" t="e">
        <f>IF(ROUND(VALUE(SUBSTITUTE(連結実質赤字比率に係る赤字・黒字の構成分析!I$37,"▲","-")),2)&lt;0,ABS(ROUND(VALUE(SUBSTITUTE(連結実質赤字比率に係る赤字・黒字の構成分析!I$37,"▲","-")),2)),NA())</f>
        <v>#N/A</v>
      </c>
      <c r="I33" s="332">
        <f>IF(ROUND(VALUE(SUBSTITUTE(連結実質赤字比率に係る赤字・黒字の構成分析!I$37,"▲","-")),2)&gt;=0,ABS(ROUND(VALUE(SUBSTITUTE(連結実質赤字比率に係る赤字・黒字の構成分析!I$37,"▲","-")),2)),NA())</f>
        <v>1.67</v>
      </c>
      <c r="J33" s="332" t="e">
        <f>IF(ROUND(VALUE(SUBSTITUTE(連結実質赤字比率に係る赤字・黒字の構成分析!J$37,"▲","-")),2)&lt;0,ABS(ROUND(VALUE(SUBSTITUTE(連結実質赤字比率に係る赤字・黒字の構成分析!J$37,"▲","-")),2)),NA())</f>
        <v>#N/A</v>
      </c>
      <c r="K33" s="332">
        <f>IF(ROUND(VALUE(SUBSTITUTE(連結実質赤字比率に係る赤字・黒字の構成分析!J$37,"▲","-")),2)&gt;=0,ABS(ROUND(VALUE(SUBSTITUTE(連結実質赤字比率に係る赤字・黒字の構成分析!J$37,"▲","-")),2)),NA())</f>
        <v>0.94</v>
      </c>
    </row>
    <row r="34" spans="1:16" x14ac:dyDescent="0.15">
      <c r="A34" s="332" t="str">
        <f>IF(連結実質赤字比率に係る赤字・黒字の構成分析!C$36="",NA(),連結実質赤字比率に係る赤字・黒字の構成分析!C$36)</f>
        <v>一般会計</v>
      </c>
      <c r="B34" s="332" t="e">
        <f>IF(ROUND(VALUE(SUBSTITUTE(連結実質赤字比率に係る赤字・黒字の構成分析!F$36,"▲","-")),2)&lt;0,ABS(ROUND(VALUE(SUBSTITUTE(連結実質赤字比率に係る赤字・黒字の構成分析!F$36,"▲","-")),2)),NA())</f>
        <v>#N/A</v>
      </c>
      <c r="C34" s="332">
        <f>IF(ROUND(VALUE(SUBSTITUTE(連結実質赤字比率に係る赤字・黒字の構成分析!F$36,"▲","-")),2)&gt;=0,ABS(ROUND(VALUE(SUBSTITUTE(連結実質赤字比率に係る赤字・黒字の構成分析!F$36,"▲","-")),2)),NA())</f>
        <v>5.56</v>
      </c>
      <c r="D34" s="332" t="e">
        <f>IF(ROUND(VALUE(SUBSTITUTE(連結実質赤字比率に係る赤字・黒字の構成分析!G$36,"▲","-")),2)&lt;0,ABS(ROUND(VALUE(SUBSTITUTE(連結実質赤字比率に係る赤字・黒字の構成分析!G$36,"▲","-")),2)),NA())</f>
        <v>#N/A</v>
      </c>
      <c r="E34" s="332">
        <f>IF(ROUND(VALUE(SUBSTITUTE(連結実質赤字比率に係る赤字・黒字の構成分析!G$36,"▲","-")),2)&gt;=0,ABS(ROUND(VALUE(SUBSTITUTE(連結実質赤字比率に係る赤字・黒字の構成分析!G$36,"▲","-")),2)),NA())</f>
        <v>7.54</v>
      </c>
      <c r="F34" s="332" t="e">
        <f>IF(ROUND(VALUE(SUBSTITUTE(連結実質赤字比率に係る赤字・黒字の構成分析!H$36,"▲","-")),2)&lt;0,ABS(ROUND(VALUE(SUBSTITUTE(連結実質赤字比率に係る赤字・黒字の構成分析!H$36,"▲","-")),2)),NA())</f>
        <v>#N/A</v>
      </c>
      <c r="G34" s="332">
        <f>IF(ROUND(VALUE(SUBSTITUTE(連結実質赤字比率に係る赤字・黒字の構成分析!H$36,"▲","-")),2)&gt;=0,ABS(ROUND(VALUE(SUBSTITUTE(連結実質赤字比率に係る赤字・黒字の構成分析!H$36,"▲","-")),2)),NA())</f>
        <v>6.95</v>
      </c>
      <c r="H34" s="332" t="e">
        <f>IF(ROUND(VALUE(SUBSTITUTE(連結実質赤字比率に係る赤字・黒字の構成分析!I$36,"▲","-")),2)&lt;0,ABS(ROUND(VALUE(SUBSTITUTE(連結実質赤字比率に係る赤字・黒字の構成分析!I$36,"▲","-")),2)),NA())</f>
        <v>#N/A</v>
      </c>
      <c r="I34" s="332">
        <f>IF(ROUND(VALUE(SUBSTITUTE(連結実質赤字比率に係る赤字・黒字の構成分析!I$36,"▲","-")),2)&gt;=0,ABS(ROUND(VALUE(SUBSTITUTE(連結実質赤字比率に係る赤字・黒字の構成分析!I$36,"▲","-")),2)),NA())</f>
        <v>8.0399999999999991</v>
      </c>
      <c r="J34" s="332" t="e">
        <f>IF(ROUND(VALUE(SUBSTITUTE(連結実質赤字比率に係る赤字・黒字の構成分析!J$36,"▲","-")),2)&lt;0,ABS(ROUND(VALUE(SUBSTITUTE(連結実質赤字比率に係る赤字・黒字の構成分析!J$36,"▲","-")),2)),NA())</f>
        <v>#N/A</v>
      </c>
      <c r="K34" s="332">
        <f>IF(ROUND(VALUE(SUBSTITUTE(連結実質赤字比率に係る赤字・黒字の構成分析!J$36,"▲","-")),2)&gt;=0,ABS(ROUND(VALUE(SUBSTITUTE(連結実質赤字比率に係る赤字・黒字の構成分析!J$36,"▲","-")),2)),NA())</f>
        <v>7.62</v>
      </c>
    </row>
    <row r="35" spans="1:16" x14ac:dyDescent="0.15">
      <c r="A35" s="332" t="str">
        <f>IF(連結実質赤字比率に係る赤字・黒字の構成分析!C$35="",NA(),連結実質赤字比率に係る赤字・黒字の構成分析!C$35)</f>
        <v>下水道事業会計</v>
      </c>
      <c r="B35" s="332" t="e">
        <f>IF(ROUND(VALUE(SUBSTITUTE(連結実質赤字比率に係る赤字・黒字の構成分析!F$35,"▲","-")),2)&lt;0,ABS(ROUND(VALUE(SUBSTITUTE(連結実質赤字比率に係る赤字・黒字の構成分析!F$35,"▲","-")),2)),NA())</f>
        <v>#N/A</v>
      </c>
      <c r="C35" s="332">
        <f>IF(ROUND(VALUE(SUBSTITUTE(連結実質赤字比率に係る赤字・黒字の構成分析!F$35,"▲","-")),2)&gt;=0,ABS(ROUND(VALUE(SUBSTITUTE(連結実質赤字比率に係る赤字・黒字の構成分析!F$35,"▲","-")),2)),NA())</f>
        <v>7.25</v>
      </c>
      <c r="D35" s="332" t="e">
        <f>IF(ROUND(VALUE(SUBSTITUTE(連結実質赤字比率に係る赤字・黒字の構成分析!G$35,"▲","-")),2)&lt;0,ABS(ROUND(VALUE(SUBSTITUTE(連結実質赤字比率に係る赤字・黒字の構成分析!G$35,"▲","-")),2)),NA())</f>
        <v>#N/A</v>
      </c>
      <c r="E35" s="332">
        <f>IF(ROUND(VALUE(SUBSTITUTE(連結実質赤字比率に係る赤字・黒字の構成分析!G$35,"▲","-")),2)&gt;=0,ABS(ROUND(VALUE(SUBSTITUTE(連結実質赤字比率に係る赤字・黒字の構成分析!G$35,"▲","-")),2)),NA())</f>
        <v>7.28</v>
      </c>
      <c r="F35" s="332" t="e">
        <f>IF(ROUND(VALUE(SUBSTITUTE(連結実質赤字比率に係る赤字・黒字の構成分析!H$35,"▲","-")),2)&lt;0,ABS(ROUND(VALUE(SUBSTITUTE(連結実質赤字比率に係る赤字・黒字の構成分析!H$35,"▲","-")),2)),NA())</f>
        <v>#N/A</v>
      </c>
      <c r="G35" s="332">
        <f>IF(ROUND(VALUE(SUBSTITUTE(連結実質赤字比率に係る赤字・黒字の構成分析!H$35,"▲","-")),2)&gt;=0,ABS(ROUND(VALUE(SUBSTITUTE(連結実質赤字比率に係る赤字・黒字の構成分析!H$35,"▲","-")),2)),NA())</f>
        <v>8.3000000000000007</v>
      </c>
      <c r="H35" s="332" t="e">
        <f>IF(ROUND(VALUE(SUBSTITUTE(連結実質赤字比率に係る赤字・黒字の構成分析!I$35,"▲","-")),2)&lt;0,ABS(ROUND(VALUE(SUBSTITUTE(連結実質赤字比率に係る赤字・黒字の構成分析!I$35,"▲","-")),2)),NA())</f>
        <v>#N/A</v>
      </c>
      <c r="I35" s="332">
        <f>IF(ROUND(VALUE(SUBSTITUTE(連結実質赤字比率に係る赤字・黒字の構成分析!I$35,"▲","-")),2)&gt;=0,ABS(ROUND(VALUE(SUBSTITUTE(連結実質赤字比率に係る赤字・黒字の構成分析!I$35,"▲","-")),2)),NA())</f>
        <v>8.7799999999999994</v>
      </c>
      <c r="J35" s="332" t="e">
        <f>IF(ROUND(VALUE(SUBSTITUTE(連結実質赤字比率に係る赤字・黒字の構成分析!J$35,"▲","-")),2)&lt;0,ABS(ROUND(VALUE(SUBSTITUTE(連結実質赤字比率に係る赤字・黒字の構成分析!J$35,"▲","-")),2)),NA())</f>
        <v>#N/A</v>
      </c>
      <c r="K35" s="332">
        <f>IF(ROUND(VALUE(SUBSTITUTE(連結実質赤字比率に係る赤字・黒字の構成分析!J$35,"▲","-")),2)&gt;=0,ABS(ROUND(VALUE(SUBSTITUTE(連結実質赤字比率に係る赤字・黒字の構成分析!J$35,"▲","-")),2)),NA())</f>
        <v>9.36</v>
      </c>
    </row>
    <row r="36" spans="1:16" x14ac:dyDescent="0.15">
      <c r="A36" s="332" t="str">
        <f>IF(連結実質赤字比率に係る赤字・黒字の構成分析!C$34="",NA(),連結実質赤字比率に係る赤字・黒字の構成分析!C$34)</f>
        <v>水道事業会計</v>
      </c>
      <c r="B36" s="332" t="e">
        <f>IF(ROUND(VALUE(SUBSTITUTE(連結実質赤字比率に係る赤字・黒字の構成分析!F$34,"▲","-")),2)&lt;0,ABS(ROUND(VALUE(SUBSTITUTE(連結実質赤字比率に係る赤字・黒字の構成分析!F$34,"▲","-")),2)),NA())</f>
        <v>#N/A</v>
      </c>
      <c r="C36" s="332">
        <f>IF(ROUND(VALUE(SUBSTITUTE(連結実質赤字比率に係る赤字・黒字の構成分析!F$34,"▲","-")),2)&gt;=0,ABS(ROUND(VALUE(SUBSTITUTE(連結実質赤字比率に係る赤字・黒字の構成分析!F$34,"▲","-")),2)),NA())</f>
        <v>15.92</v>
      </c>
      <c r="D36" s="332" t="e">
        <f>IF(ROUND(VALUE(SUBSTITUTE(連結実質赤字比率に係る赤字・黒字の構成分析!G$34,"▲","-")),2)&lt;0,ABS(ROUND(VALUE(SUBSTITUTE(連結実質赤字比率に係る赤字・黒字の構成分析!G$34,"▲","-")),2)),NA())</f>
        <v>#N/A</v>
      </c>
      <c r="E36" s="332">
        <f>IF(ROUND(VALUE(SUBSTITUTE(連結実質赤字比率に係る赤字・黒字の構成分析!G$34,"▲","-")),2)&gt;=0,ABS(ROUND(VALUE(SUBSTITUTE(連結実質赤字比率に係る赤字・黒字の構成分析!G$34,"▲","-")),2)),NA())</f>
        <v>16.71</v>
      </c>
      <c r="F36" s="332" t="e">
        <f>IF(ROUND(VALUE(SUBSTITUTE(連結実質赤字比率に係る赤字・黒字の構成分析!H$34,"▲","-")),2)&lt;0,ABS(ROUND(VALUE(SUBSTITUTE(連結実質赤字比率に係る赤字・黒字の構成分析!H$34,"▲","-")),2)),NA())</f>
        <v>#N/A</v>
      </c>
      <c r="G36" s="332">
        <f>IF(ROUND(VALUE(SUBSTITUTE(連結実質赤字比率に係る赤字・黒字の構成分析!H$34,"▲","-")),2)&gt;=0,ABS(ROUND(VALUE(SUBSTITUTE(連結実質赤字比率に係る赤字・黒字の構成分析!H$34,"▲","-")),2)),NA())</f>
        <v>15.16</v>
      </c>
      <c r="H36" s="332" t="e">
        <f>IF(ROUND(VALUE(SUBSTITUTE(連結実質赤字比率に係る赤字・黒字の構成分析!I$34,"▲","-")),2)&lt;0,ABS(ROUND(VALUE(SUBSTITUTE(連結実質赤字比率に係る赤字・黒字の構成分析!I$34,"▲","-")),2)),NA())</f>
        <v>#N/A</v>
      </c>
      <c r="I36" s="332">
        <f>IF(ROUND(VALUE(SUBSTITUTE(連結実質赤字比率に係る赤字・黒字の構成分析!I$34,"▲","-")),2)&gt;=0,ABS(ROUND(VALUE(SUBSTITUTE(連結実質赤字比率に係る赤字・黒字の構成分析!I$34,"▲","-")),2)),NA())</f>
        <v>10.220000000000001</v>
      </c>
      <c r="J36" s="332" t="e">
        <f>IF(ROUND(VALUE(SUBSTITUTE(連結実質赤字比率に係る赤字・黒字の構成分析!J$34,"▲","-")),2)&lt;0,ABS(ROUND(VALUE(SUBSTITUTE(連結実質赤字比率に係る赤字・黒字の構成分析!J$34,"▲","-")),2)),NA())</f>
        <v>#N/A</v>
      </c>
      <c r="K36" s="332">
        <f>IF(ROUND(VALUE(SUBSTITUTE(連結実質赤字比率に係る赤字・黒字の構成分析!J$34,"▲","-")),2)&gt;=0,ABS(ROUND(VALUE(SUBSTITUTE(連結実質赤字比率に係る赤字・黒字の構成分析!J$34,"▲","-")),2)),NA())</f>
        <v>10.72</v>
      </c>
    </row>
    <row r="39" spans="1:16" x14ac:dyDescent="0.15">
      <c r="A39" s="330" t="s">
        <v>10</v>
      </c>
    </row>
    <row r="40" spans="1:16" x14ac:dyDescent="0.15">
      <c r="A40" s="333"/>
      <c r="B40" s="333" t="str">
        <f>'実質公債費比率（分子）の構造'!K$44</f>
        <v>H28</v>
      </c>
      <c r="C40" s="333"/>
      <c r="D40" s="333"/>
      <c r="E40" s="333" t="str">
        <f>'実質公債費比率（分子）の構造'!L$44</f>
        <v>H29</v>
      </c>
      <c r="F40" s="333"/>
      <c r="G40" s="333"/>
      <c r="H40" s="333" t="str">
        <f>'実質公債費比率（分子）の構造'!M$44</f>
        <v>H30</v>
      </c>
      <c r="I40" s="333"/>
      <c r="J40" s="333"/>
      <c r="K40" s="333" t="str">
        <f>'実質公債費比率（分子）の構造'!N$44</f>
        <v>R01</v>
      </c>
      <c r="L40" s="333"/>
      <c r="M40" s="333"/>
      <c r="N40" s="333" t="str">
        <f>'実質公債費比率（分子）の構造'!O$44</f>
        <v>R02</v>
      </c>
      <c r="O40" s="333"/>
      <c r="P40" s="333"/>
    </row>
    <row r="41" spans="1:16" x14ac:dyDescent="0.15">
      <c r="A41" s="333"/>
      <c r="B41" s="333" t="s">
        <v>116</v>
      </c>
      <c r="C41" s="333"/>
      <c r="D41" s="333" t="s">
        <v>118</v>
      </c>
      <c r="E41" s="333" t="s">
        <v>116</v>
      </c>
      <c r="F41" s="333"/>
      <c r="G41" s="333" t="s">
        <v>118</v>
      </c>
      <c r="H41" s="333" t="s">
        <v>116</v>
      </c>
      <c r="I41" s="333"/>
      <c r="J41" s="333" t="s">
        <v>118</v>
      </c>
      <c r="K41" s="333" t="s">
        <v>116</v>
      </c>
      <c r="L41" s="333"/>
      <c r="M41" s="333" t="s">
        <v>118</v>
      </c>
      <c r="N41" s="333" t="s">
        <v>116</v>
      </c>
      <c r="O41" s="333"/>
      <c r="P41" s="333" t="s">
        <v>118</v>
      </c>
    </row>
    <row r="42" spans="1:16" x14ac:dyDescent="0.15">
      <c r="A42" s="333" t="s">
        <v>120</v>
      </c>
      <c r="B42" s="333"/>
      <c r="C42" s="333"/>
      <c r="D42" s="333">
        <f>'実質公債費比率（分子）の構造'!K$52</f>
        <v>2611</v>
      </c>
      <c r="E42" s="333"/>
      <c r="F42" s="333"/>
      <c r="G42" s="333">
        <f>'実質公債費比率（分子）の構造'!L$52</f>
        <v>2634</v>
      </c>
      <c r="H42" s="333"/>
      <c r="I42" s="333"/>
      <c r="J42" s="333">
        <f>'実質公債費比率（分子）の構造'!M$52</f>
        <v>2591</v>
      </c>
      <c r="K42" s="333"/>
      <c r="L42" s="333"/>
      <c r="M42" s="333">
        <f>'実質公債費比率（分子）の構造'!N$52</f>
        <v>2613</v>
      </c>
      <c r="N42" s="333"/>
      <c r="O42" s="333"/>
      <c r="P42" s="333">
        <f>'実質公債費比率（分子）の構造'!O$52</f>
        <v>2575</v>
      </c>
    </row>
    <row r="43" spans="1:16" x14ac:dyDescent="0.15">
      <c r="A43" s="333" t="s">
        <v>49</v>
      </c>
      <c r="B43" s="333">
        <f>'実質公債費比率（分子）の構造'!K$51</f>
        <v>1</v>
      </c>
      <c r="C43" s="333"/>
      <c r="D43" s="333"/>
      <c r="E43" s="333">
        <f>'実質公債費比率（分子）の構造'!L$51</f>
        <v>2</v>
      </c>
      <c r="F43" s="333"/>
      <c r="G43" s="333"/>
      <c r="H43" s="333">
        <f>'実質公債費比率（分子）の構造'!M$51</f>
        <v>0</v>
      </c>
      <c r="I43" s="333"/>
      <c r="J43" s="333"/>
      <c r="K43" s="333">
        <f>'実質公債費比率（分子）の構造'!N$51</f>
        <v>0</v>
      </c>
      <c r="L43" s="333"/>
      <c r="M43" s="333"/>
      <c r="N43" s="333">
        <f>'実質公債費比率（分子）の構造'!O$51</f>
        <v>1</v>
      </c>
      <c r="O43" s="333"/>
      <c r="P43" s="333"/>
    </row>
    <row r="44" spans="1:16" x14ac:dyDescent="0.15">
      <c r="A44" s="333" t="s">
        <v>42</v>
      </c>
      <c r="B44" s="333" t="str">
        <f>'実質公債費比率（分子）の構造'!K$50</f>
        <v>-</v>
      </c>
      <c r="C44" s="333"/>
      <c r="D44" s="333"/>
      <c r="E44" s="333" t="str">
        <f>'実質公債費比率（分子）の構造'!L$50</f>
        <v>-</v>
      </c>
      <c r="F44" s="333"/>
      <c r="G44" s="333"/>
      <c r="H44" s="333" t="str">
        <f>'実質公債費比率（分子）の構造'!M$50</f>
        <v>-</v>
      </c>
      <c r="I44" s="333"/>
      <c r="J44" s="333"/>
      <c r="K44" s="333" t="str">
        <f>'実質公債費比率（分子）の構造'!N$50</f>
        <v>-</v>
      </c>
      <c r="L44" s="333"/>
      <c r="M44" s="333"/>
      <c r="N44" s="333" t="str">
        <f>'実質公債費比率（分子）の構造'!O$50</f>
        <v>-</v>
      </c>
      <c r="O44" s="333"/>
      <c r="P44" s="333"/>
    </row>
    <row r="45" spans="1:16" x14ac:dyDescent="0.15">
      <c r="A45" s="333" t="s">
        <v>0</v>
      </c>
      <c r="B45" s="333">
        <f>'実質公債費比率（分子）の構造'!K$49</f>
        <v>35</v>
      </c>
      <c r="C45" s="333"/>
      <c r="D45" s="333"/>
      <c r="E45" s="333">
        <f>'実質公債費比率（分子）の構造'!L$49</f>
        <v>68</v>
      </c>
      <c r="F45" s="333"/>
      <c r="G45" s="333"/>
      <c r="H45" s="333">
        <f>'実質公債費比率（分子）の構造'!M$49</f>
        <v>73</v>
      </c>
      <c r="I45" s="333"/>
      <c r="J45" s="333"/>
      <c r="K45" s="333">
        <f>'実質公債費比率（分子）の構造'!N$49</f>
        <v>98</v>
      </c>
      <c r="L45" s="333"/>
      <c r="M45" s="333"/>
      <c r="N45" s="333">
        <f>'実質公債費比率（分子）の構造'!O$49</f>
        <v>100</v>
      </c>
      <c r="O45" s="333"/>
      <c r="P45" s="333"/>
    </row>
    <row r="46" spans="1:16" x14ac:dyDescent="0.15">
      <c r="A46" s="333" t="s">
        <v>40</v>
      </c>
      <c r="B46" s="333">
        <f>'実質公債費比率（分子）の構造'!K$48</f>
        <v>1162</v>
      </c>
      <c r="C46" s="333"/>
      <c r="D46" s="333"/>
      <c r="E46" s="333">
        <f>'実質公債費比率（分子）の構造'!L$48</f>
        <v>1195</v>
      </c>
      <c r="F46" s="333"/>
      <c r="G46" s="333"/>
      <c r="H46" s="333">
        <f>'実質公債費比率（分子）の構造'!M$48</f>
        <v>1169</v>
      </c>
      <c r="I46" s="333"/>
      <c r="J46" s="333"/>
      <c r="K46" s="333">
        <f>'実質公債費比率（分子）の構造'!N$48</f>
        <v>1127</v>
      </c>
      <c r="L46" s="333"/>
      <c r="M46" s="333"/>
      <c r="N46" s="333">
        <f>'実質公債費比率（分子）の構造'!O$48</f>
        <v>1098</v>
      </c>
      <c r="O46" s="333"/>
      <c r="P46" s="333"/>
    </row>
    <row r="47" spans="1:16" x14ac:dyDescent="0.15">
      <c r="A47" s="333" t="s">
        <v>34</v>
      </c>
      <c r="B47" s="333" t="str">
        <f>'実質公債費比率（分子）の構造'!K$47</f>
        <v>-</v>
      </c>
      <c r="C47" s="333"/>
      <c r="D47" s="333"/>
      <c r="E47" s="333" t="str">
        <f>'実質公債費比率（分子）の構造'!L$47</f>
        <v>-</v>
      </c>
      <c r="F47" s="333"/>
      <c r="G47" s="333"/>
      <c r="H47" s="333" t="str">
        <f>'実質公債費比率（分子）の構造'!M$47</f>
        <v>-</v>
      </c>
      <c r="I47" s="333"/>
      <c r="J47" s="333"/>
      <c r="K47" s="333" t="str">
        <f>'実質公債費比率（分子）の構造'!N$47</f>
        <v>-</v>
      </c>
      <c r="L47" s="333"/>
      <c r="M47" s="333"/>
      <c r="N47" s="333" t="str">
        <f>'実質公債費比率（分子）の構造'!O$47</f>
        <v>-</v>
      </c>
      <c r="O47" s="333"/>
      <c r="P47" s="333"/>
    </row>
    <row r="48" spans="1:16" x14ac:dyDescent="0.15">
      <c r="A48" s="333" t="s">
        <v>29</v>
      </c>
      <c r="B48" s="333" t="str">
        <f>'実質公債費比率（分子）の構造'!K$46</f>
        <v>-</v>
      </c>
      <c r="C48" s="333"/>
      <c r="D48" s="333"/>
      <c r="E48" s="333" t="str">
        <f>'実質公債費比率（分子）の構造'!L$46</f>
        <v>-</v>
      </c>
      <c r="F48" s="333"/>
      <c r="G48" s="333"/>
      <c r="H48" s="333" t="str">
        <f>'実質公債費比率（分子）の構造'!M$46</f>
        <v>-</v>
      </c>
      <c r="I48" s="333"/>
      <c r="J48" s="333"/>
      <c r="K48" s="333" t="str">
        <f>'実質公債費比率（分子）の構造'!N$46</f>
        <v>-</v>
      </c>
      <c r="L48" s="333"/>
      <c r="M48" s="333"/>
      <c r="N48" s="333" t="str">
        <f>'実質公債費比率（分子）の構造'!O$46</f>
        <v>-</v>
      </c>
      <c r="O48" s="333"/>
      <c r="P48" s="333"/>
    </row>
    <row r="49" spans="1:16" x14ac:dyDescent="0.15">
      <c r="A49" s="333" t="s">
        <v>24</v>
      </c>
      <c r="B49" s="333">
        <f>'実質公債費比率（分子）の構造'!K$45</f>
        <v>2673</v>
      </c>
      <c r="C49" s="333"/>
      <c r="D49" s="333"/>
      <c r="E49" s="333">
        <f>'実質公債費比率（分子）の構造'!L$45</f>
        <v>2654</v>
      </c>
      <c r="F49" s="333"/>
      <c r="G49" s="333"/>
      <c r="H49" s="333">
        <f>'実質公債費比率（分子）の構造'!M$45</f>
        <v>2641</v>
      </c>
      <c r="I49" s="333"/>
      <c r="J49" s="333"/>
      <c r="K49" s="333">
        <f>'実質公債費比率（分子）の構造'!N$45</f>
        <v>2706</v>
      </c>
      <c r="L49" s="333"/>
      <c r="M49" s="333"/>
      <c r="N49" s="333">
        <f>'実質公債費比率（分子）の構造'!O$45</f>
        <v>2743</v>
      </c>
      <c r="O49" s="333"/>
      <c r="P49" s="333"/>
    </row>
    <row r="50" spans="1:16" x14ac:dyDescent="0.15">
      <c r="A50" s="333" t="s">
        <v>56</v>
      </c>
      <c r="B50" s="333" t="e">
        <f>NA()</f>
        <v>#N/A</v>
      </c>
      <c r="C50" s="333">
        <f>IF(ISNUMBER('実質公債費比率（分子）の構造'!K$53),'実質公債費比率（分子）の構造'!K$53,NA())</f>
        <v>1260</v>
      </c>
      <c r="D50" s="333" t="e">
        <f>NA()</f>
        <v>#N/A</v>
      </c>
      <c r="E50" s="333" t="e">
        <f>NA()</f>
        <v>#N/A</v>
      </c>
      <c r="F50" s="333">
        <f>IF(ISNUMBER('実質公債費比率（分子）の構造'!L$53),'実質公債費比率（分子）の構造'!L$53,NA())</f>
        <v>1285</v>
      </c>
      <c r="G50" s="333" t="e">
        <f>NA()</f>
        <v>#N/A</v>
      </c>
      <c r="H50" s="333" t="e">
        <f>NA()</f>
        <v>#N/A</v>
      </c>
      <c r="I50" s="333">
        <f>IF(ISNUMBER('実質公債費比率（分子）の構造'!M$53),'実質公債費比率（分子）の構造'!M$53,NA())</f>
        <v>1292</v>
      </c>
      <c r="J50" s="333" t="e">
        <f>NA()</f>
        <v>#N/A</v>
      </c>
      <c r="K50" s="333" t="e">
        <f>NA()</f>
        <v>#N/A</v>
      </c>
      <c r="L50" s="333">
        <f>IF(ISNUMBER('実質公債費比率（分子）の構造'!N$53),'実質公債費比率（分子）の構造'!N$53,NA())</f>
        <v>1318</v>
      </c>
      <c r="M50" s="333" t="e">
        <f>NA()</f>
        <v>#N/A</v>
      </c>
      <c r="N50" s="333" t="e">
        <f>NA()</f>
        <v>#N/A</v>
      </c>
      <c r="O50" s="333">
        <f>IF(ISNUMBER('実質公債費比率（分子）の構造'!O$53),'実質公債費比率（分子）の構造'!O$53,NA())</f>
        <v>1367</v>
      </c>
      <c r="P50" s="333" t="e">
        <f>NA()</f>
        <v>#N/A</v>
      </c>
    </row>
    <row r="53" spans="1:16" x14ac:dyDescent="0.15">
      <c r="A53" s="330" t="s">
        <v>121</v>
      </c>
    </row>
    <row r="54" spans="1:16" x14ac:dyDescent="0.15">
      <c r="A54" s="332"/>
      <c r="B54" s="332" t="str">
        <f>'将来負担比率（分子）の構造'!I$40</f>
        <v>H28</v>
      </c>
      <c r="C54" s="332"/>
      <c r="D54" s="332"/>
      <c r="E54" s="332" t="str">
        <f>'将来負担比率（分子）の構造'!J$40</f>
        <v>H29</v>
      </c>
      <c r="F54" s="332"/>
      <c r="G54" s="332"/>
      <c r="H54" s="332" t="str">
        <f>'将来負担比率（分子）の構造'!K$40</f>
        <v>H30</v>
      </c>
      <c r="I54" s="332"/>
      <c r="J54" s="332"/>
      <c r="K54" s="332" t="str">
        <f>'将来負担比率（分子）の構造'!L$40</f>
        <v>R01</v>
      </c>
      <c r="L54" s="332"/>
      <c r="M54" s="332"/>
      <c r="N54" s="332" t="str">
        <f>'将来負担比率（分子）の構造'!M$40</f>
        <v>R02</v>
      </c>
      <c r="O54" s="332"/>
      <c r="P54" s="332"/>
    </row>
    <row r="55" spans="1:16" x14ac:dyDescent="0.15">
      <c r="A55" s="332"/>
      <c r="B55" s="332" t="s">
        <v>107</v>
      </c>
      <c r="C55" s="332"/>
      <c r="D55" s="332" t="s">
        <v>125</v>
      </c>
      <c r="E55" s="332" t="s">
        <v>107</v>
      </c>
      <c r="F55" s="332"/>
      <c r="G55" s="332" t="s">
        <v>125</v>
      </c>
      <c r="H55" s="332" t="s">
        <v>107</v>
      </c>
      <c r="I55" s="332"/>
      <c r="J55" s="332" t="s">
        <v>125</v>
      </c>
      <c r="K55" s="332" t="s">
        <v>107</v>
      </c>
      <c r="L55" s="332"/>
      <c r="M55" s="332" t="s">
        <v>125</v>
      </c>
      <c r="N55" s="332" t="s">
        <v>107</v>
      </c>
      <c r="O55" s="332"/>
      <c r="P55" s="332" t="s">
        <v>125</v>
      </c>
    </row>
    <row r="56" spans="1:16" x14ac:dyDescent="0.15">
      <c r="A56" s="332" t="s">
        <v>44</v>
      </c>
      <c r="B56" s="332"/>
      <c r="C56" s="332"/>
      <c r="D56" s="332">
        <f>'将来負担比率（分子）の構造'!I$52</f>
        <v>25005</v>
      </c>
      <c r="E56" s="332"/>
      <c r="F56" s="332"/>
      <c r="G56" s="332">
        <f>'将来負担比率（分子）の構造'!J$52</f>
        <v>24310</v>
      </c>
      <c r="H56" s="332"/>
      <c r="I56" s="332"/>
      <c r="J56" s="332">
        <f>'将来負担比率（分子）の構造'!K$52</f>
        <v>23601</v>
      </c>
      <c r="K56" s="332"/>
      <c r="L56" s="332"/>
      <c r="M56" s="332">
        <f>'将来負担比率（分子）の構造'!L$52</f>
        <v>22889</v>
      </c>
      <c r="N56" s="332"/>
      <c r="O56" s="332"/>
      <c r="P56" s="332">
        <f>'将来負担比率（分子）の構造'!M$52</f>
        <v>22142</v>
      </c>
    </row>
    <row r="57" spans="1:16" x14ac:dyDescent="0.15">
      <c r="A57" s="332" t="s">
        <v>96</v>
      </c>
      <c r="B57" s="332"/>
      <c r="C57" s="332"/>
      <c r="D57" s="332">
        <f>'将来負担比率（分子）の構造'!I$51</f>
        <v>4356</v>
      </c>
      <c r="E57" s="332"/>
      <c r="F57" s="332"/>
      <c r="G57" s="332">
        <f>'将来負担比率（分子）の構造'!J$51</f>
        <v>4037</v>
      </c>
      <c r="H57" s="332"/>
      <c r="I57" s="332"/>
      <c r="J57" s="332">
        <f>'将来負担比率（分子）の構造'!K$51</f>
        <v>3803</v>
      </c>
      <c r="K57" s="332"/>
      <c r="L57" s="332"/>
      <c r="M57" s="332">
        <f>'将来負担比率（分子）の構造'!L$51</f>
        <v>3621</v>
      </c>
      <c r="N57" s="332"/>
      <c r="O57" s="332"/>
      <c r="P57" s="332">
        <f>'将来負担比率（分子）の構造'!M$51</f>
        <v>3319</v>
      </c>
    </row>
    <row r="58" spans="1:16" x14ac:dyDescent="0.15">
      <c r="A58" s="332" t="s">
        <v>93</v>
      </c>
      <c r="B58" s="332"/>
      <c r="C58" s="332"/>
      <c r="D58" s="332">
        <f>'将来負担比率（分子）の構造'!I$50</f>
        <v>2175</v>
      </c>
      <c r="E58" s="332"/>
      <c r="F58" s="332"/>
      <c r="G58" s="332">
        <f>'将来負担比率（分子）の構造'!J$50</f>
        <v>1819</v>
      </c>
      <c r="H58" s="332"/>
      <c r="I58" s="332"/>
      <c r="J58" s="332">
        <f>'将来負担比率（分子）の構造'!K$50</f>
        <v>1640</v>
      </c>
      <c r="K58" s="332"/>
      <c r="L58" s="332"/>
      <c r="M58" s="332">
        <f>'将来負担比率（分子）の構造'!L$50</f>
        <v>2143</v>
      </c>
      <c r="N58" s="332"/>
      <c r="O58" s="332"/>
      <c r="P58" s="332">
        <f>'将来負担比率（分子）の構造'!M$50</f>
        <v>2844</v>
      </c>
    </row>
    <row r="59" spans="1:16" x14ac:dyDescent="0.15">
      <c r="A59" s="332" t="s">
        <v>88</v>
      </c>
      <c r="B59" s="332" t="str">
        <f>'将来負担比率（分子）の構造'!I$49</f>
        <v>-</v>
      </c>
      <c r="C59" s="332"/>
      <c r="D59" s="332"/>
      <c r="E59" s="332" t="str">
        <f>'将来負担比率（分子）の構造'!J$49</f>
        <v>-</v>
      </c>
      <c r="F59" s="332"/>
      <c r="G59" s="332"/>
      <c r="H59" s="332" t="str">
        <f>'将来負担比率（分子）の構造'!K$49</f>
        <v>-</v>
      </c>
      <c r="I59" s="332"/>
      <c r="J59" s="332"/>
      <c r="K59" s="332" t="str">
        <f>'将来負担比率（分子）の構造'!L$49</f>
        <v>-</v>
      </c>
      <c r="L59" s="332"/>
      <c r="M59" s="332"/>
      <c r="N59" s="332" t="str">
        <f>'将来負担比率（分子）の構造'!M$49</f>
        <v>-</v>
      </c>
      <c r="O59" s="332"/>
      <c r="P59" s="332"/>
    </row>
    <row r="60" spans="1:16" x14ac:dyDescent="0.15">
      <c r="A60" s="332" t="s">
        <v>82</v>
      </c>
      <c r="B60" s="332" t="str">
        <f>'将来負担比率（分子）の構造'!I$48</f>
        <v>-</v>
      </c>
      <c r="C60" s="332"/>
      <c r="D60" s="332"/>
      <c r="E60" s="332" t="str">
        <f>'将来負担比率（分子）の構造'!J$48</f>
        <v>-</v>
      </c>
      <c r="F60" s="332"/>
      <c r="G60" s="332"/>
      <c r="H60" s="332" t="str">
        <f>'将来負担比率（分子）の構造'!K$48</f>
        <v>-</v>
      </c>
      <c r="I60" s="332"/>
      <c r="J60" s="332"/>
      <c r="K60" s="332" t="str">
        <f>'将来負担比率（分子）の構造'!L$48</f>
        <v>-</v>
      </c>
      <c r="L60" s="332"/>
      <c r="M60" s="332"/>
      <c r="N60" s="332" t="str">
        <f>'将来負担比率（分子）の構造'!M$48</f>
        <v>-</v>
      </c>
      <c r="O60" s="332"/>
      <c r="P60" s="332"/>
    </row>
    <row r="61" spans="1:16" x14ac:dyDescent="0.15">
      <c r="A61" s="332" t="s">
        <v>72</v>
      </c>
      <c r="B61" s="332" t="str">
        <f>'将来負担比率（分子）の構造'!I$46</f>
        <v>-</v>
      </c>
      <c r="C61" s="332"/>
      <c r="D61" s="332"/>
      <c r="E61" s="332" t="str">
        <f>'将来負担比率（分子）の構造'!J$46</f>
        <v>-</v>
      </c>
      <c r="F61" s="332"/>
      <c r="G61" s="332"/>
      <c r="H61" s="332" t="str">
        <f>'将来負担比率（分子）の構造'!K$46</f>
        <v>-</v>
      </c>
      <c r="I61" s="332"/>
      <c r="J61" s="332"/>
      <c r="K61" s="332" t="str">
        <f>'将来負担比率（分子）の構造'!L$46</f>
        <v>-</v>
      </c>
      <c r="L61" s="332"/>
      <c r="M61" s="332"/>
      <c r="N61" s="332" t="str">
        <f>'将来負担比率（分子）の構造'!M$46</f>
        <v>-</v>
      </c>
      <c r="O61" s="332"/>
      <c r="P61" s="332"/>
    </row>
    <row r="62" spans="1:16" x14ac:dyDescent="0.15">
      <c r="A62" s="332" t="s">
        <v>74</v>
      </c>
      <c r="B62" s="332">
        <f>'将来負担比率（分子）の構造'!I$45</f>
        <v>3554</v>
      </c>
      <c r="C62" s="332"/>
      <c r="D62" s="332"/>
      <c r="E62" s="332">
        <f>'将来負担比率（分子）の構造'!J$45</f>
        <v>3173</v>
      </c>
      <c r="F62" s="332"/>
      <c r="G62" s="332"/>
      <c r="H62" s="332">
        <f>'将来負担比率（分子）の構造'!K$45</f>
        <v>2961</v>
      </c>
      <c r="I62" s="332"/>
      <c r="J62" s="332"/>
      <c r="K62" s="332">
        <f>'将来負担比率（分子）の構造'!L$45</f>
        <v>2830</v>
      </c>
      <c r="L62" s="332"/>
      <c r="M62" s="332"/>
      <c r="N62" s="332">
        <f>'将来負担比率（分子）の構造'!M$45</f>
        <v>2772</v>
      </c>
      <c r="O62" s="332"/>
      <c r="P62" s="332"/>
    </row>
    <row r="63" spans="1:16" x14ac:dyDescent="0.15">
      <c r="A63" s="332" t="s">
        <v>71</v>
      </c>
      <c r="B63" s="332">
        <f>'将来負担比率（分子）の構造'!I$44</f>
        <v>972</v>
      </c>
      <c r="C63" s="332"/>
      <c r="D63" s="332"/>
      <c r="E63" s="332">
        <f>'将来負担比率（分子）の構造'!J$44</f>
        <v>1022</v>
      </c>
      <c r="F63" s="332"/>
      <c r="G63" s="332"/>
      <c r="H63" s="332">
        <f>'将来負担比率（分子）の構造'!K$44</f>
        <v>958</v>
      </c>
      <c r="I63" s="332"/>
      <c r="J63" s="332"/>
      <c r="K63" s="332">
        <f>'将来負担比率（分子）の構造'!L$44</f>
        <v>870</v>
      </c>
      <c r="L63" s="332"/>
      <c r="M63" s="332"/>
      <c r="N63" s="332">
        <f>'将来負担比率（分子）の構造'!M$44</f>
        <v>780</v>
      </c>
      <c r="O63" s="332"/>
      <c r="P63" s="332"/>
    </row>
    <row r="64" spans="1:16" x14ac:dyDescent="0.15">
      <c r="A64" s="332" t="s">
        <v>69</v>
      </c>
      <c r="B64" s="332">
        <f>'将来負担比率（分子）の構造'!I$43</f>
        <v>10673</v>
      </c>
      <c r="C64" s="332"/>
      <c r="D64" s="332"/>
      <c r="E64" s="332">
        <f>'将来負担比率（分子）の構造'!J$43</f>
        <v>10026</v>
      </c>
      <c r="F64" s="332"/>
      <c r="G64" s="332"/>
      <c r="H64" s="332">
        <f>'将来負担比率（分子）の構造'!K$43</f>
        <v>9349</v>
      </c>
      <c r="I64" s="332"/>
      <c r="J64" s="332"/>
      <c r="K64" s="332">
        <f>'将来負担比率（分子）の構造'!L$43</f>
        <v>8737</v>
      </c>
      <c r="L64" s="332"/>
      <c r="M64" s="332"/>
      <c r="N64" s="332">
        <f>'将来負担比率（分子）の構造'!M$43</f>
        <v>8033</v>
      </c>
      <c r="O64" s="332"/>
      <c r="P64" s="332"/>
    </row>
    <row r="65" spans="1:16" x14ac:dyDescent="0.15">
      <c r="A65" s="332" t="s">
        <v>63</v>
      </c>
      <c r="B65" s="332" t="str">
        <f>'将来負担比率（分子）の構造'!I$42</f>
        <v>-</v>
      </c>
      <c r="C65" s="332"/>
      <c r="D65" s="332"/>
      <c r="E65" s="332" t="str">
        <f>'将来負担比率（分子）の構造'!J$42</f>
        <v>-</v>
      </c>
      <c r="F65" s="332"/>
      <c r="G65" s="332"/>
      <c r="H65" s="332" t="str">
        <f>'将来負担比率（分子）の構造'!K$42</f>
        <v>-</v>
      </c>
      <c r="I65" s="332"/>
      <c r="J65" s="332"/>
      <c r="K65" s="332" t="str">
        <f>'将来負担比率（分子）の構造'!L$42</f>
        <v>-</v>
      </c>
      <c r="L65" s="332"/>
      <c r="M65" s="332"/>
      <c r="N65" s="332" t="str">
        <f>'将来負担比率（分子）の構造'!M$42</f>
        <v>-</v>
      </c>
      <c r="O65" s="332"/>
      <c r="P65" s="332"/>
    </row>
    <row r="66" spans="1:16" x14ac:dyDescent="0.15">
      <c r="A66" s="332" t="s">
        <v>67</v>
      </c>
      <c r="B66" s="332">
        <f>'将来負担比率（分子）の構造'!I$41</f>
        <v>26341</v>
      </c>
      <c r="C66" s="332"/>
      <c r="D66" s="332"/>
      <c r="E66" s="332">
        <f>'将来負担比率（分子）の構造'!J$41</f>
        <v>25806</v>
      </c>
      <c r="F66" s="332"/>
      <c r="G66" s="332"/>
      <c r="H66" s="332">
        <f>'将来負担比率（分子）の構造'!K$41</f>
        <v>25347</v>
      </c>
      <c r="I66" s="332"/>
      <c r="J66" s="332"/>
      <c r="K66" s="332">
        <f>'将来負担比率（分子）の構造'!L$41</f>
        <v>24190</v>
      </c>
      <c r="L66" s="332"/>
      <c r="M66" s="332"/>
      <c r="N66" s="332">
        <f>'将来負担比率（分子）の構造'!M$41</f>
        <v>23867</v>
      </c>
      <c r="O66" s="332"/>
      <c r="P66" s="332"/>
    </row>
    <row r="67" spans="1:16" x14ac:dyDescent="0.15">
      <c r="A67" s="332" t="s">
        <v>98</v>
      </c>
      <c r="B67" s="332" t="e">
        <f>NA()</f>
        <v>#N/A</v>
      </c>
      <c r="C67" s="332">
        <f>IF(ISNUMBER('将来負担比率（分子）の構造'!I$53),IF('将来負担比率（分子）の構造'!I$53&lt;0,0,'将来負担比率（分子）の構造'!I$53),NA())</f>
        <v>10004</v>
      </c>
      <c r="D67" s="332" t="e">
        <f>NA()</f>
        <v>#N/A</v>
      </c>
      <c r="E67" s="332" t="e">
        <f>NA()</f>
        <v>#N/A</v>
      </c>
      <c r="F67" s="332">
        <f>IF(ISNUMBER('将来負担比率（分子）の構造'!J$53),IF('将来負担比率（分子）の構造'!J$53&lt;0,0,'将来負担比率（分子）の構造'!J$53),NA())</f>
        <v>9862</v>
      </c>
      <c r="G67" s="332" t="e">
        <f>NA()</f>
        <v>#N/A</v>
      </c>
      <c r="H67" s="332" t="e">
        <f>NA()</f>
        <v>#N/A</v>
      </c>
      <c r="I67" s="332">
        <f>IF(ISNUMBER('将来負担比率（分子）の構造'!K$53),IF('将来負担比率（分子）の構造'!K$53&lt;0,0,'将来負担比率（分子）の構造'!K$53),NA())</f>
        <v>9571</v>
      </c>
      <c r="J67" s="332" t="e">
        <f>NA()</f>
        <v>#N/A</v>
      </c>
      <c r="K67" s="332" t="e">
        <f>NA()</f>
        <v>#N/A</v>
      </c>
      <c r="L67" s="332">
        <f>IF(ISNUMBER('将来負担比率（分子）の構造'!L$53),IF('将来負担比率（分子）の構造'!L$53&lt;0,0,'将来負担比率（分子）の構造'!L$53),NA())</f>
        <v>7975</v>
      </c>
      <c r="M67" s="332" t="e">
        <f>NA()</f>
        <v>#N/A</v>
      </c>
      <c r="N67" s="332" t="e">
        <f>NA()</f>
        <v>#N/A</v>
      </c>
      <c r="O67" s="332">
        <f>IF(ISNUMBER('将来負担比率（分子）の構造'!M$53),IF('将来負担比率（分子）の構造'!M$53&lt;0,0,'将来負担比率（分子）の構造'!M$53),NA())</f>
        <v>7147</v>
      </c>
      <c r="P67" s="332" t="e">
        <f>NA()</f>
        <v>#N/A</v>
      </c>
    </row>
    <row r="70" spans="1:16" x14ac:dyDescent="0.15">
      <c r="A70" s="335" t="s">
        <v>126</v>
      </c>
      <c r="B70" s="335"/>
      <c r="C70" s="335"/>
      <c r="D70" s="335"/>
      <c r="E70" s="335"/>
      <c r="F70" s="335"/>
    </row>
    <row r="71" spans="1:16" x14ac:dyDescent="0.15">
      <c r="A71" s="334"/>
      <c r="B71" s="334" t="str">
        <f>基金残高に係る経年分析!F54</f>
        <v>H30</v>
      </c>
      <c r="C71" s="334" t="str">
        <f>基金残高に係る経年分析!G54</f>
        <v>R01</v>
      </c>
      <c r="D71" s="334" t="str">
        <f>基金残高に係る経年分析!H54</f>
        <v>R02</v>
      </c>
    </row>
    <row r="72" spans="1:16" x14ac:dyDescent="0.15">
      <c r="A72" s="334" t="s">
        <v>127</v>
      </c>
      <c r="B72" s="336">
        <f>基金残高に係る経年分析!F55</f>
        <v>1017</v>
      </c>
      <c r="C72" s="336">
        <f>基金残高に係る経年分析!G55</f>
        <v>1017</v>
      </c>
      <c r="D72" s="336">
        <f>基金残高に係る経年分析!H55</f>
        <v>1050</v>
      </c>
    </row>
    <row r="73" spans="1:16" x14ac:dyDescent="0.15">
      <c r="A73" s="334" t="s">
        <v>128</v>
      </c>
      <c r="B73" s="336">
        <f>基金残高に係る経年分析!F56</f>
        <v>181</v>
      </c>
      <c r="C73" s="336">
        <f>基金残高に係る経年分析!G56</f>
        <v>411</v>
      </c>
      <c r="D73" s="336">
        <f>基金残高に係る経年分析!H56</f>
        <v>577</v>
      </c>
    </row>
    <row r="74" spans="1:16" x14ac:dyDescent="0.15">
      <c r="A74" s="334" t="s">
        <v>131</v>
      </c>
      <c r="B74" s="336">
        <f>基金残高に係る経年分析!F57</f>
        <v>570</v>
      </c>
      <c r="C74" s="336">
        <f>基金残高に係る経年分析!G57</f>
        <v>587</v>
      </c>
      <c r="D74" s="336">
        <f>基金残高に係る経年分析!H57</f>
        <v>785</v>
      </c>
    </row>
  </sheetData>
  <sheetProtection algorithmName="SHA-512" hashValue="6XiKquWNVniiE6omSkBiHox6F3FXlVNMcV15skKwJwCNv8M7A6AsbKox0589DrBnLbQoT8Y+aURNPtftvvCo9A==" saltValue="dfKKGHTA8v3gmpgxnP7Pi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2022-03-24T08:04:34Z</cp:lastPrinted>
  <dcterms:created xsi:type="dcterms:W3CDTF">2022-02-02T06:05:10Z</dcterms:created>
  <dcterms:modified xsi:type="dcterms:W3CDTF">2022-10-05T06:09:30Z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2022-09-20T01:02:12Z</vt:filetime>
  </property>
</Properties>
</file>