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00" yWindow="225" windowWidth="7680" windowHeight="8040" tabRatio="913"/>
  </bookViews>
  <sheets>
    <sheet name="会計別決算額" sheetId="3" r:id="rId1"/>
    <sheet name="一般会計決算額 " sheetId="39" r:id="rId2"/>
    <sheet name="公営企業会計決算" sheetId="5" r:id="rId3"/>
    <sheet name="市税決算状況" sheetId="16" state="hidden" r:id="rId4"/>
    <sheet name="年度末市債現在高" sheetId="4" state="hidden" r:id="rId5"/>
    <sheet name="健全化" sheetId="31" state="hidden" r:id="rId6"/>
    <sheet name="市税の決算状況" sheetId="47" r:id="rId7"/>
    <sheet name="年度末市債残高" sheetId="48" r:id="rId8"/>
  </sheets>
  <definedNames>
    <definedName name="い">#REF!</definedName>
    <definedName name="い" localSheetId="1">#REF!</definedName>
    <definedName name="あ">会計別決算額!$B$1</definedName>
    <definedName name="_xlnm.Print_Area" localSheetId="3">市税決算状況!$A$1:$G$28</definedName>
    <definedName name="_xlnm.Print_Area" localSheetId="1">'一般会計決算額 '!$A$1:$F$47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<sst xmlns="http://schemas.openxmlformats.org/spreadsheetml/2006/main" xmlns:r="http://schemas.openxmlformats.org/officeDocument/2006/relationships" count="120" uniqueCount="120">
  <si>
    <t>区　　分</t>
    <rPh sb="0" eb="4">
      <t>クブン</t>
    </rPh>
    <phoneticPr fontId="2"/>
  </si>
  <si>
    <t>支出済額</t>
    <rPh sb="0" eb="2">
      <t>シシュツ</t>
    </rPh>
    <rPh sb="2" eb="3">
      <t>ズ</t>
    </rPh>
    <rPh sb="3" eb="4">
      <t>ガク</t>
    </rPh>
    <phoneticPr fontId="2"/>
  </si>
  <si>
    <t>　      （単位：千円）</t>
    <rPh sb="8" eb="10">
      <t>タンイ</t>
    </rPh>
    <rPh sb="11" eb="12">
      <t>セン</t>
    </rPh>
    <rPh sb="12" eb="13">
      <t>エン</t>
    </rPh>
    <phoneticPr fontId="2"/>
  </si>
  <si>
    <t>予算現額</t>
    <rPh sb="0" eb="2">
      <t>ヨサン</t>
    </rPh>
    <rPh sb="2" eb="3">
      <t>ゲン</t>
    </rPh>
    <rPh sb="3" eb="4">
      <t>ゲンガク</t>
    </rPh>
    <phoneticPr fontId="2"/>
  </si>
  <si>
    <t>特別土地保有税</t>
    <rPh sb="0" eb="2">
      <t>トクベツ</t>
    </rPh>
    <rPh sb="2" eb="4">
      <t>トチ</t>
    </rPh>
    <rPh sb="4" eb="6">
      <t>ホユウ</t>
    </rPh>
    <rPh sb="6" eb="7">
      <t>ゼイ</t>
    </rPh>
    <phoneticPr fontId="2"/>
  </si>
  <si>
    <t>※早期に財政の健全化を図る段階にあるかどうかを判断する基準の数値</t>
    <rPh sb="1" eb="3">
      <t>ソウキ</t>
    </rPh>
    <rPh sb="4" eb="6">
      <t>ザイセイ</t>
    </rPh>
    <rPh sb="7" eb="10">
      <t>ケンゼンカ</t>
    </rPh>
    <rPh sb="11" eb="12">
      <t>ハカ</t>
    </rPh>
    <rPh sb="13" eb="15">
      <t>ダンカイ</t>
    </rPh>
    <rPh sb="23" eb="25">
      <t>ハンダン</t>
    </rPh>
    <rPh sb="27" eb="29">
      <t>キジュン</t>
    </rPh>
    <rPh sb="30" eb="32">
      <t>スウチ</t>
    </rPh>
    <phoneticPr fontId="2"/>
  </si>
  <si>
    <t>歳　　入</t>
    <rPh sb="0" eb="4">
      <t>サイニュウ</t>
    </rPh>
    <phoneticPr fontId="2"/>
  </si>
  <si>
    <t>地方交付税</t>
    <rPh sb="0" eb="2">
      <t>チホウ</t>
    </rPh>
    <rPh sb="2" eb="5">
      <t>コウフゼイ</t>
    </rPh>
    <phoneticPr fontId="2"/>
  </si>
  <si>
    <t>構成比（%）</t>
    <rPh sb="0" eb="3">
      <t>コウセイヒ</t>
    </rPh>
    <phoneticPr fontId="2"/>
  </si>
  <si>
    <t>地方消費税交付金</t>
    <rPh sb="0" eb="2">
      <t>チホウ</t>
    </rPh>
    <rPh sb="2" eb="5">
      <t>ショウヒゼイ</t>
    </rPh>
    <rPh sb="5" eb="8">
      <t>コウフキン</t>
    </rPh>
    <phoneticPr fontId="2"/>
  </si>
  <si>
    <t>都市計画税</t>
    <rPh sb="0" eb="2">
      <t>トシ</t>
    </rPh>
    <rPh sb="2" eb="4">
      <t>ケイカク</t>
    </rPh>
    <rPh sb="4" eb="5">
      <t>ゼイ</t>
    </rPh>
    <phoneticPr fontId="2"/>
  </si>
  <si>
    <t>市　　　税</t>
    <rPh sb="0" eb="5">
      <t>シゼイ</t>
    </rPh>
    <phoneticPr fontId="2"/>
  </si>
  <si>
    <t>農  　林  　費</t>
    <rPh sb="0" eb="5">
      <t>ノウリン</t>
    </rPh>
    <rPh sb="8" eb="9">
      <t>ヒ</t>
    </rPh>
    <phoneticPr fontId="2"/>
  </si>
  <si>
    <t>公  　債  　費</t>
    <rPh sb="0" eb="5">
      <t>コウサイ</t>
    </rPh>
    <rPh sb="8" eb="9">
      <t>ヒ</t>
    </rPh>
    <phoneticPr fontId="2"/>
  </si>
  <si>
    <t>地方譲与税</t>
    <rPh sb="0" eb="2">
      <t>チホウ</t>
    </rPh>
    <rPh sb="2" eb="4">
      <t>ジョウヨ</t>
    </rPh>
    <rPh sb="4" eb="5">
      <t>ゼイ</t>
    </rPh>
    <phoneticPr fontId="2"/>
  </si>
  <si>
    <t>衛  　生  　費</t>
    <rPh sb="0" eb="9">
      <t>エイセイヒ</t>
    </rPh>
    <phoneticPr fontId="2"/>
  </si>
  <si>
    <t>利子割交付金</t>
    <rPh sb="0" eb="2">
      <t>リシ</t>
    </rPh>
    <rPh sb="2" eb="3">
      <t>ワリ</t>
    </rPh>
    <rPh sb="3" eb="6">
      <t>コウフキン</t>
    </rPh>
    <phoneticPr fontId="2"/>
  </si>
  <si>
    <t>ゴルフ場利用税交付金</t>
    <rPh sb="3" eb="4">
      <t>ジョウ</t>
    </rPh>
    <rPh sb="4" eb="6">
      <t>リヨウ</t>
    </rPh>
    <rPh sb="6" eb="7">
      <t>ゼイ</t>
    </rPh>
    <rPh sb="7" eb="10">
      <t>コウフキン</t>
    </rPh>
    <phoneticPr fontId="2"/>
  </si>
  <si>
    <t>交通安全対策特別交付金</t>
    <rPh sb="0" eb="2">
      <t>コウツウ</t>
    </rPh>
    <rPh sb="2" eb="4">
      <t>アンゼン</t>
    </rPh>
    <rPh sb="4" eb="6">
      <t>タイサク</t>
    </rPh>
    <rPh sb="6" eb="8">
      <t>トクベツ</t>
    </rPh>
    <rPh sb="8" eb="11">
      <t>コウフキン</t>
    </rPh>
    <phoneticPr fontId="2"/>
  </si>
  <si>
    <t>分担金及び負担金</t>
    <rPh sb="0" eb="3">
      <t>ブンタンキン</t>
    </rPh>
    <rPh sb="3" eb="4">
      <t>オヨ</t>
    </rPh>
    <rPh sb="5" eb="8">
      <t>フタンキン</t>
    </rPh>
    <phoneticPr fontId="2"/>
  </si>
  <si>
    <t>使用料及び手数料</t>
    <rPh sb="0" eb="2">
      <t>シヨウ</t>
    </rPh>
    <rPh sb="2" eb="3">
      <t>リョウ</t>
    </rPh>
    <rPh sb="3" eb="4">
      <t>オヨ</t>
    </rPh>
    <rPh sb="5" eb="8">
      <t>テスウリョウ</t>
    </rPh>
    <phoneticPr fontId="2"/>
  </si>
  <si>
    <t>令和３年度会計別決算額</t>
    <rPh sb="0" eb="2">
      <t>レイワ</t>
    </rPh>
    <rPh sb="3" eb="5">
      <t>ネンド</t>
    </rPh>
    <rPh sb="5" eb="7">
      <t>カイケイ</t>
    </rPh>
    <rPh sb="7" eb="8">
      <t>ベツ</t>
    </rPh>
    <rPh sb="8" eb="10">
      <t>ケッサン</t>
    </rPh>
    <rPh sb="10" eb="11">
      <t>ガク</t>
    </rPh>
    <phoneticPr fontId="2"/>
  </si>
  <si>
    <t>収入済額</t>
    <rPh sb="0" eb="2">
      <t>シュウニュウ</t>
    </rPh>
    <rPh sb="2" eb="3">
      <t>ズ</t>
    </rPh>
    <rPh sb="3" eb="4">
      <t>ガク</t>
    </rPh>
    <phoneticPr fontId="2"/>
  </si>
  <si>
    <t>国庫支出金</t>
    <rPh sb="0" eb="2">
      <t>コッコ</t>
    </rPh>
    <rPh sb="2" eb="5">
      <t>シシュツキン</t>
    </rPh>
    <phoneticPr fontId="2"/>
  </si>
  <si>
    <t>県 支 出 金</t>
    <rPh sb="0" eb="1">
      <t>ケン</t>
    </rPh>
    <rPh sb="2" eb="7">
      <t>シシュツキン</t>
    </rPh>
    <phoneticPr fontId="2"/>
  </si>
  <si>
    <t>公営企業会計名</t>
    <rPh sb="0" eb="2">
      <t>コウエイ</t>
    </rPh>
    <rPh sb="2" eb="4">
      <t>キギョウ</t>
    </rPh>
    <rPh sb="4" eb="6">
      <t>カイケイ</t>
    </rPh>
    <rPh sb="6" eb="7">
      <t>メイ</t>
    </rPh>
    <phoneticPr fontId="2"/>
  </si>
  <si>
    <t>民　  生  　費</t>
    <rPh sb="0" eb="5">
      <t>ミンセイ</t>
    </rPh>
    <rPh sb="8" eb="9">
      <t>ヒ</t>
    </rPh>
    <phoneticPr fontId="2"/>
  </si>
  <si>
    <t>配当割交付金</t>
    <rPh sb="0" eb="2">
      <t>ハイトウ</t>
    </rPh>
    <rPh sb="2" eb="3">
      <t>ワリ</t>
    </rPh>
    <rPh sb="3" eb="6">
      <t>コウフキン</t>
    </rPh>
    <phoneticPr fontId="2"/>
  </si>
  <si>
    <t>寄　附　金</t>
    <rPh sb="0" eb="5">
      <t>キフキン</t>
    </rPh>
    <phoneticPr fontId="2"/>
  </si>
  <si>
    <t>教　  育  　費</t>
    <rPh sb="0" eb="9">
      <t>キョウイクヒ</t>
    </rPh>
    <phoneticPr fontId="2"/>
  </si>
  <si>
    <t>繰　入　金</t>
    <rPh sb="0" eb="3">
      <t>クリイレ</t>
    </rPh>
    <rPh sb="4" eb="5">
      <t>キン</t>
    </rPh>
    <phoneticPr fontId="2"/>
  </si>
  <si>
    <t>　　　　（単位：千円）</t>
    <rPh sb="5" eb="7">
      <t>タンイ</t>
    </rPh>
    <rPh sb="8" eb="10">
      <t>センエン</t>
    </rPh>
    <phoneticPr fontId="2"/>
  </si>
  <si>
    <t>会　　　　計　　　　名</t>
    <rPh sb="0" eb="6">
      <t>カイケイ</t>
    </rPh>
    <rPh sb="10" eb="11">
      <t>メイ</t>
    </rPh>
    <phoneticPr fontId="2"/>
  </si>
  <si>
    <t>繰　越　金</t>
    <rPh sb="0" eb="3">
      <t>クリコシ</t>
    </rPh>
    <rPh sb="4" eb="5">
      <t>キン</t>
    </rPh>
    <phoneticPr fontId="2"/>
  </si>
  <si>
    <t>市　　　債</t>
    <rPh sb="0" eb="5">
      <t>シサイ</t>
    </rPh>
    <phoneticPr fontId="2"/>
  </si>
  <si>
    <t>　(単位：千円)</t>
    <rPh sb="2" eb="4">
      <t>タンイ</t>
    </rPh>
    <rPh sb="5" eb="7">
      <t>センエン</t>
    </rPh>
    <phoneticPr fontId="2"/>
  </si>
  <si>
    <t xml:space="preserve">    （単位：千円）</t>
    <rPh sb="5" eb="7">
      <t>タンイ</t>
    </rPh>
    <rPh sb="8" eb="9">
      <t>セン</t>
    </rPh>
    <rPh sb="9" eb="10">
      <t>センエン</t>
    </rPh>
    <phoneticPr fontId="2"/>
  </si>
  <si>
    <t>歳　　出</t>
    <rPh sb="0" eb="1">
      <t>サイニュウ</t>
    </rPh>
    <rPh sb="3" eb="4">
      <t>デ</t>
    </rPh>
    <phoneticPr fontId="2"/>
  </si>
  <si>
    <t>資金不足なし</t>
    <rPh sb="0" eb="2">
      <t>シキン</t>
    </rPh>
    <rPh sb="2" eb="4">
      <t>フソク</t>
    </rPh>
    <phoneticPr fontId="2"/>
  </si>
  <si>
    <t>総　  務  　費</t>
    <rPh sb="0" eb="9">
      <t>ソウムヒ</t>
    </rPh>
    <phoneticPr fontId="2"/>
  </si>
  <si>
    <t>固定資産税</t>
    <rPh sb="0" eb="2">
      <t>コテイ</t>
    </rPh>
    <rPh sb="2" eb="4">
      <t>シサン</t>
    </rPh>
    <rPh sb="4" eb="5">
      <t>ゼイ</t>
    </rPh>
    <phoneticPr fontId="2"/>
  </si>
  <si>
    <t>労　  働　  費</t>
    <rPh sb="0" eb="9">
      <t>ロウドウヒ</t>
    </rPh>
    <phoneticPr fontId="2"/>
  </si>
  <si>
    <t>商　  工  　費</t>
    <rPh sb="0" eb="5">
      <t>ショウコウ</t>
    </rPh>
    <rPh sb="8" eb="9">
      <t>ヒ</t>
    </rPh>
    <phoneticPr fontId="2"/>
  </si>
  <si>
    <t>後期高齢者医療特別会計</t>
    <rPh sb="0" eb="2">
      <t>コウキ</t>
    </rPh>
    <rPh sb="2" eb="5">
      <t>コウレイシャ</t>
    </rPh>
    <rPh sb="5" eb="7">
      <t>イリョウ</t>
    </rPh>
    <rPh sb="7" eb="9">
      <t>トクベツ</t>
    </rPh>
    <rPh sb="9" eb="11">
      <t>カイケイ</t>
    </rPh>
    <phoneticPr fontId="2"/>
  </si>
  <si>
    <t>土　  木  　費</t>
    <rPh sb="0" eb="5">
      <t>ドボク</t>
    </rPh>
    <rPh sb="8" eb="9">
      <t>ヒ</t>
    </rPh>
    <phoneticPr fontId="2"/>
  </si>
  <si>
    <t>災 害 復 旧 費</t>
    <rPh sb="0" eb="3">
      <t>サイガイ</t>
    </rPh>
    <rPh sb="4" eb="9">
      <t>フッキュウヒ</t>
    </rPh>
    <phoneticPr fontId="2"/>
  </si>
  <si>
    <t>予　  備  　費</t>
    <rPh sb="0" eb="9">
      <t>ヨビヒ</t>
    </rPh>
    <phoneticPr fontId="2"/>
  </si>
  <si>
    <t>合　　　計</t>
    <rPh sb="0" eb="5">
      <t>ゴウケイ</t>
    </rPh>
    <phoneticPr fontId="2"/>
  </si>
  <si>
    <t>市　民　税</t>
    <rPh sb="0" eb="5">
      <t>シミンゼイ</t>
    </rPh>
    <phoneticPr fontId="2"/>
  </si>
  <si>
    <t>赤字額なし
▲24.17</t>
    <rPh sb="0" eb="2">
      <t>アカジ</t>
    </rPh>
    <rPh sb="2" eb="3">
      <t>ガク</t>
    </rPh>
    <phoneticPr fontId="2"/>
  </si>
  <si>
    <t>内訳</t>
    <rPh sb="0" eb="2">
      <t>ウチワケ</t>
    </rPh>
    <phoneticPr fontId="2"/>
  </si>
  <si>
    <t>交付金及び納付金</t>
    <rPh sb="0" eb="3">
      <t>コウフキン</t>
    </rPh>
    <rPh sb="3" eb="4">
      <t>オヨ</t>
    </rPh>
    <rPh sb="5" eb="8">
      <t>ノウフキン</t>
    </rPh>
    <phoneticPr fontId="2"/>
  </si>
  <si>
    <t>軽自動車税</t>
    <rPh sb="0" eb="1">
      <t>ケイ</t>
    </rPh>
    <rPh sb="1" eb="4">
      <t>ジドウシャ</t>
    </rPh>
    <rPh sb="4" eb="5">
      <t>ゼイ</t>
    </rPh>
    <phoneticPr fontId="2"/>
  </si>
  <si>
    <t>市たばこ税</t>
    <rPh sb="0" eb="1">
      <t>シ</t>
    </rPh>
    <rPh sb="4" eb="5">
      <t>ゼイ</t>
    </rPh>
    <phoneticPr fontId="2"/>
  </si>
  <si>
    <t>財 産 収 入</t>
    <rPh sb="0" eb="3">
      <t>ザイサン</t>
    </rPh>
    <rPh sb="4" eb="7">
      <t>シュウニュウ</t>
    </rPh>
    <phoneticPr fontId="2"/>
  </si>
  <si>
    <t>区　　　　分</t>
    <rPh sb="0" eb="1">
      <t>クブン</t>
    </rPh>
    <rPh sb="5" eb="6">
      <t>ブン</t>
    </rPh>
    <phoneticPr fontId="2"/>
  </si>
  <si>
    <t>諸  支  出  金</t>
    <rPh sb="0" eb="1">
      <t>ショ</t>
    </rPh>
    <rPh sb="3" eb="7">
      <t>シシュツ</t>
    </rPh>
    <rPh sb="9" eb="10">
      <t>キン</t>
    </rPh>
    <phoneticPr fontId="2"/>
  </si>
  <si>
    <t>収入済額</t>
    <rPh sb="0" eb="2">
      <t>シュウニュウ</t>
    </rPh>
    <rPh sb="2" eb="3">
      <t>スミ</t>
    </rPh>
    <rPh sb="3" eb="4">
      <t>ガク</t>
    </rPh>
    <phoneticPr fontId="2"/>
  </si>
  <si>
    <t>諸　収　入</t>
    <rPh sb="0" eb="1">
      <t>ショ</t>
    </rPh>
    <rPh sb="2" eb="5">
      <t>シュウニュウ</t>
    </rPh>
    <phoneticPr fontId="2"/>
  </si>
  <si>
    <t>消　  防  　費</t>
    <rPh sb="0" eb="5">
      <t>ショウボウ</t>
    </rPh>
    <rPh sb="8" eb="9">
      <t>ヒ</t>
    </rPh>
    <phoneticPr fontId="2"/>
  </si>
  <si>
    <t>調　定　額</t>
    <rPh sb="0" eb="1">
      <t>チョウテイ</t>
    </rPh>
    <rPh sb="2" eb="3">
      <t>テイ</t>
    </rPh>
    <rPh sb="4" eb="5">
      <t>ゲンガク</t>
    </rPh>
    <phoneticPr fontId="2"/>
  </si>
  <si>
    <t>地方特例交付金</t>
    <rPh sb="0" eb="2">
      <t>チホウ</t>
    </rPh>
    <rPh sb="2" eb="4">
      <t>トクレイ</t>
    </rPh>
    <rPh sb="4" eb="7">
      <t>コウフキン</t>
    </rPh>
    <phoneticPr fontId="2"/>
  </si>
  <si>
    <t>区　　　　　分</t>
    <rPh sb="0" eb="7">
      <t>クブン</t>
    </rPh>
    <phoneticPr fontId="2"/>
  </si>
  <si>
    <t>赤字額なし
▲5.32</t>
    <rPh sb="0" eb="3">
      <t>アカジガク</t>
    </rPh>
    <phoneticPr fontId="2"/>
  </si>
  <si>
    <t>予算現額</t>
    <rPh sb="0" eb="2">
      <t>ヨサン</t>
    </rPh>
    <rPh sb="2" eb="3">
      <t>ゲンザイ</t>
    </rPh>
    <rPh sb="3" eb="4">
      <t>ゲンガク</t>
    </rPh>
    <phoneticPr fontId="2"/>
  </si>
  <si>
    <t>決　算　額</t>
    <rPh sb="0" eb="3">
      <t>ケッサン</t>
    </rPh>
    <rPh sb="4" eb="5">
      <t>ガク</t>
    </rPh>
    <phoneticPr fontId="2"/>
  </si>
  <si>
    <t>収益的収支</t>
    <rPh sb="0" eb="3">
      <t>シュウエキテキ</t>
    </rPh>
    <rPh sb="3" eb="5">
      <t>シュウシ</t>
    </rPh>
    <phoneticPr fontId="2"/>
  </si>
  <si>
    <t>実質赤字比率</t>
    <rPh sb="0" eb="2">
      <t>ジッシツ</t>
    </rPh>
    <rPh sb="2" eb="4">
      <t>アカジ</t>
    </rPh>
    <rPh sb="4" eb="6">
      <t>ヒリツ</t>
    </rPh>
    <phoneticPr fontId="2"/>
  </si>
  <si>
    <t>予　算　額</t>
    <rPh sb="0" eb="3">
      <t>ヨサン</t>
    </rPh>
    <rPh sb="4" eb="5">
      <t>ガク</t>
    </rPh>
    <phoneticPr fontId="2"/>
  </si>
  <si>
    <t>収　　　　　入</t>
    <rPh sb="0" eb="7">
      <t>シュウニュウ</t>
    </rPh>
    <phoneticPr fontId="2"/>
  </si>
  <si>
    <t>支　　　　　出</t>
    <rPh sb="0" eb="7">
      <t>シシュツ</t>
    </rPh>
    <phoneticPr fontId="2"/>
  </si>
  <si>
    <t>　個　　　人</t>
    <rPh sb="1" eb="6">
      <t>コジン</t>
    </rPh>
    <phoneticPr fontId="2"/>
  </si>
  <si>
    <t>資本的収支</t>
    <rPh sb="0" eb="2">
      <t>シホン</t>
    </rPh>
    <rPh sb="2" eb="3">
      <t>シュウエキテキ</t>
    </rPh>
    <rPh sb="3" eb="5">
      <t>シュウシ</t>
    </rPh>
    <phoneticPr fontId="2"/>
  </si>
  <si>
    <t>天理市水道事業会計</t>
    <rPh sb="0" eb="2">
      <t>テンリ</t>
    </rPh>
    <rPh sb="2" eb="3">
      <t>シリツ</t>
    </rPh>
    <rPh sb="3" eb="5">
      <t>スイドウ</t>
    </rPh>
    <rPh sb="5" eb="7">
      <t>ジギョウ</t>
    </rPh>
    <rPh sb="7" eb="9">
      <t>カイケイ</t>
    </rPh>
    <phoneticPr fontId="2"/>
  </si>
  <si>
    <t>　法　　　人</t>
    <rPh sb="1" eb="6">
      <t>ホウジン</t>
    </rPh>
    <phoneticPr fontId="2"/>
  </si>
  <si>
    <t>合　  　計</t>
    <rPh sb="0" eb="6">
      <t>ゴウケイ</t>
    </rPh>
    <phoneticPr fontId="2"/>
  </si>
  <si>
    <t>合　　　計</t>
    <rPh sb="0" eb="1">
      <t>ゴウケイ</t>
    </rPh>
    <rPh sb="4" eb="5">
      <t>ケイ</t>
    </rPh>
    <phoneticPr fontId="2"/>
  </si>
  <si>
    <t>収入率</t>
    <rPh sb="0" eb="2">
      <t>シュウニュウ</t>
    </rPh>
    <rPh sb="2" eb="3">
      <t>リツ</t>
    </rPh>
    <phoneticPr fontId="2"/>
  </si>
  <si>
    <t>資金不足比率</t>
    <rPh sb="0" eb="2">
      <t>シキン</t>
    </rPh>
    <rPh sb="2" eb="4">
      <t>フソク</t>
    </rPh>
    <rPh sb="4" eb="6">
      <t>ヒリツ</t>
    </rPh>
    <phoneticPr fontId="2"/>
  </si>
  <si>
    <t>執行率</t>
    <rPh sb="0" eb="2">
      <t>シッコウ</t>
    </rPh>
    <rPh sb="2" eb="3">
      <t>リツ</t>
    </rPh>
    <phoneticPr fontId="2"/>
  </si>
  <si>
    <t>一　　般　　会　　計</t>
    <rPh sb="0" eb="4">
      <t>イッパン</t>
    </rPh>
    <rPh sb="6" eb="10">
      <t>カイケイ</t>
    </rPh>
    <phoneticPr fontId="2"/>
  </si>
  <si>
    <t>特別会計</t>
    <rPh sb="0" eb="2">
      <t>トクベツ</t>
    </rPh>
    <rPh sb="2" eb="4">
      <t>カイケイ</t>
    </rPh>
    <phoneticPr fontId="2"/>
  </si>
  <si>
    <t>国民健康保険特別会計</t>
    <rPh sb="0" eb="2">
      <t>コクミン</t>
    </rPh>
    <rPh sb="2" eb="4">
      <t>ケンコウ</t>
    </rPh>
    <rPh sb="4" eb="6">
      <t>ホケン</t>
    </rPh>
    <rPh sb="6" eb="8">
      <t>トクベツ</t>
    </rPh>
    <rPh sb="8" eb="10">
      <t>カイケイ</t>
    </rPh>
    <phoneticPr fontId="2"/>
  </si>
  <si>
    <t>介護保険特別会計</t>
    <rPh sb="0" eb="2">
      <t>カイゴ</t>
    </rPh>
    <rPh sb="2" eb="4">
      <t>ホケン</t>
    </rPh>
    <rPh sb="4" eb="6">
      <t>トクベツ</t>
    </rPh>
    <rPh sb="6" eb="8">
      <t>カイケイ</t>
    </rPh>
    <phoneticPr fontId="2"/>
  </si>
  <si>
    <t>住宅新築資金等貸付金特別会計</t>
    <rPh sb="0" eb="2">
      <t>ジュウタク</t>
    </rPh>
    <rPh sb="2" eb="4">
      <t>シンチク</t>
    </rPh>
    <rPh sb="4" eb="6">
      <t>シキン</t>
    </rPh>
    <rPh sb="6" eb="7">
      <t>トウ</t>
    </rPh>
    <rPh sb="7" eb="9">
      <t>カシツケ</t>
    </rPh>
    <rPh sb="9" eb="10">
      <t>キン</t>
    </rPh>
    <rPh sb="10" eb="12">
      <t>トクベツ</t>
    </rPh>
    <rPh sb="12" eb="14">
      <t>カイケイ</t>
    </rPh>
    <phoneticPr fontId="2"/>
  </si>
  <si>
    <t>　　(単位：千円)</t>
    <rPh sb="3" eb="5">
      <t>タンイ</t>
    </rPh>
    <rPh sb="6" eb="8">
      <t>センエン</t>
    </rPh>
    <phoneticPr fontId="2"/>
  </si>
  <si>
    <t>会　　計　　名</t>
    <rPh sb="0" eb="4">
      <t>カイケイ</t>
    </rPh>
    <rPh sb="6" eb="7">
      <t>メイ</t>
    </rPh>
    <phoneticPr fontId="2"/>
  </si>
  <si>
    <t>現　在　高</t>
    <rPh sb="0" eb="3">
      <t>ゲンザイ</t>
    </rPh>
    <rPh sb="4" eb="5">
      <t>タカ</t>
    </rPh>
    <phoneticPr fontId="2"/>
  </si>
  <si>
    <t>合　　　　　計</t>
    <rPh sb="0" eb="7">
      <t>ゴウケイ</t>
    </rPh>
    <phoneticPr fontId="2"/>
  </si>
  <si>
    <t>天理市立病院事業会計</t>
    <rPh sb="0" eb="3">
      <t>テンリシ</t>
    </rPh>
    <rPh sb="3" eb="4">
      <t>リツ</t>
    </rPh>
    <rPh sb="4" eb="6">
      <t>ビョウイン</t>
    </rPh>
    <rPh sb="6" eb="8">
      <t>ジギョウ</t>
    </rPh>
    <rPh sb="8" eb="10">
      <t>カイケイ</t>
    </rPh>
    <phoneticPr fontId="2"/>
  </si>
  <si>
    <t>株式等譲渡所得割交付金</t>
    <rPh sb="0" eb="2">
      <t>カブシキ</t>
    </rPh>
    <rPh sb="2" eb="3">
      <t>トウ</t>
    </rPh>
    <rPh sb="3" eb="5">
      <t>ジョウト</t>
    </rPh>
    <rPh sb="5" eb="7">
      <t>ショトク</t>
    </rPh>
    <rPh sb="7" eb="8">
      <t>ワ</t>
    </rPh>
    <rPh sb="8" eb="11">
      <t>コウフキン</t>
    </rPh>
    <phoneticPr fontId="2"/>
  </si>
  <si>
    <t>土地区画整理事業特別会計</t>
    <rPh sb="0" eb="2">
      <t>トチ</t>
    </rPh>
    <rPh sb="2" eb="4">
      <t>クカク</t>
    </rPh>
    <rPh sb="4" eb="6">
      <t>セイリ</t>
    </rPh>
    <rPh sb="6" eb="8">
      <t>ジギョウ</t>
    </rPh>
    <rPh sb="8" eb="10">
      <t>トクベツ</t>
    </rPh>
    <rPh sb="10" eb="12">
      <t>カイケイ</t>
    </rPh>
    <phoneticPr fontId="2"/>
  </si>
  <si>
    <t>システム：
借入先別年度別償還調</t>
    <rPh sb="6" eb="8">
      <t>カリイレ</t>
    </rPh>
    <rPh sb="8" eb="9">
      <t>サキ</t>
    </rPh>
    <rPh sb="9" eb="10">
      <t>ベツ</t>
    </rPh>
    <rPh sb="10" eb="12">
      <t>ネンド</t>
    </rPh>
    <rPh sb="12" eb="13">
      <t>ベツ</t>
    </rPh>
    <rPh sb="13" eb="15">
      <t>ショウカン</t>
    </rPh>
    <rPh sb="15" eb="16">
      <t>シラベ</t>
    </rPh>
    <phoneticPr fontId="2"/>
  </si>
  <si>
    <t>健全化判断比率</t>
    <rPh sb="0" eb="3">
      <t>ケンゼンカ</t>
    </rPh>
    <rPh sb="3" eb="5">
      <t>ハンダン</t>
    </rPh>
    <rPh sb="5" eb="7">
      <t>ヒリツ</t>
    </rPh>
    <phoneticPr fontId="2"/>
  </si>
  <si>
    <t>連結実質赤字比率</t>
    <rPh sb="0" eb="2">
      <t>レンケツ</t>
    </rPh>
    <rPh sb="2" eb="4">
      <t>ジッシツ</t>
    </rPh>
    <rPh sb="4" eb="6">
      <t>アカジ</t>
    </rPh>
    <rPh sb="6" eb="8">
      <t>ヒリツ</t>
    </rPh>
    <phoneticPr fontId="2"/>
  </si>
  <si>
    <t>実質公債費比率</t>
    <rPh sb="0" eb="2">
      <t>ジッシツ</t>
    </rPh>
    <rPh sb="2" eb="5">
      <t>コウサイヒ</t>
    </rPh>
    <rPh sb="5" eb="7">
      <t>ヒリツ</t>
    </rPh>
    <phoneticPr fontId="2"/>
  </si>
  <si>
    <t>将来負担比率</t>
    <rPh sb="0" eb="2">
      <t>ショウライ</t>
    </rPh>
    <rPh sb="2" eb="4">
      <t>フタン</t>
    </rPh>
    <rPh sb="4" eb="6">
      <t>ヒリツ</t>
    </rPh>
    <phoneticPr fontId="2"/>
  </si>
  <si>
    <t>※</t>
  </si>
  <si>
    <t>事業の規模</t>
    <rPh sb="0" eb="2">
      <t>ジギョウ</t>
    </rPh>
    <rPh sb="3" eb="5">
      <t>キボ</t>
    </rPh>
    <phoneticPr fontId="2"/>
  </si>
  <si>
    <t>　　　　　　(単位：％）</t>
    <rPh sb="7" eb="9">
      <t>タンイ</t>
    </rPh>
    <phoneticPr fontId="2"/>
  </si>
  <si>
    <t>事業の規模とは、営業収益の額から受託工事収益の額を控除した額</t>
    <rPh sb="0" eb="2">
      <t>ジギョウ</t>
    </rPh>
    <rPh sb="3" eb="5">
      <t>キボ</t>
    </rPh>
    <rPh sb="8" eb="10">
      <t>エイギョウ</t>
    </rPh>
    <rPh sb="10" eb="12">
      <t>シュウエキ</t>
    </rPh>
    <rPh sb="13" eb="14">
      <t>ガク</t>
    </rPh>
    <rPh sb="16" eb="18">
      <t>ジュタク</t>
    </rPh>
    <rPh sb="18" eb="20">
      <t>コウジ</t>
    </rPh>
    <rPh sb="20" eb="22">
      <t>シュウエキ</t>
    </rPh>
    <rPh sb="23" eb="24">
      <t>ガク</t>
    </rPh>
    <rPh sb="25" eb="27">
      <t>コウジョ</t>
    </rPh>
    <rPh sb="29" eb="30">
      <t>ガク</t>
    </rPh>
    <phoneticPr fontId="2"/>
  </si>
  <si>
    <t>資金不足比率（％）</t>
    <rPh sb="0" eb="2">
      <t>シキン</t>
    </rPh>
    <rPh sb="2" eb="4">
      <t>フソク</t>
    </rPh>
    <rPh sb="4" eb="6">
      <t>ヒリツ</t>
    </rPh>
    <phoneticPr fontId="2"/>
  </si>
  <si>
    <t>　　　　(単位：千円）</t>
    <rPh sb="5" eb="7">
      <t>タンイ</t>
    </rPh>
    <rPh sb="8" eb="10">
      <t>センエン</t>
    </rPh>
    <phoneticPr fontId="2"/>
  </si>
  <si>
    <t>決算統計０６表</t>
    <rPh sb="0" eb="2">
      <t>ケッサン</t>
    </rPh>
    <rPh sb="2" eb="4">
      <t>トウケイ</t>
    </rPh>
    <rPh sb="6" eb="7">
      <t>ヒョウ</t>
    </rPh>
    <phoneticPr fontId="2"/>
  </si>
  <si>
    <t>天理市水道事業会計</t>
    <rPh sb="0" eb="3">
      <t>テンリシ</t>
    </rPh>
    <rPh sb="3" eb="5">
      <t>スイドウ</t>
    </rPh>
    <rPh sb="5" eb="7">
      <t>ジギョウ</t>
    </rPh>
    <rPh sb="7" eb="9">
      <t>カイケイ</t>
    </rPh>
    <phoneticPr fontId="2"/>
  </si>
  <si>
    <t>天理市下水道事業会計</t>
    <rPh sb="0" eb="3">
      <t>テンリシ</t>
    </rPh>
    <rPh sb="3" eb="6">
      <t>ゲスイドウ</t>
    </rPh>
    <rPh sb="6" eb="8">
      <t>ジギョウ</t>
    </rPh>
    <rPh sb="8" eb="10">
      <t>カイケイ</t>
    </rPh>
    <phoneticPr fontId="2"/>
  </si>
  <si>
    <t xml:space="preserve">    （単位：万円）</t>
    <rPh sb="5" eb="7">
      <t>タンイ</t>
    </rPh>
    <rPh sb="8" eb="9">
      <t>マン</t>
    </rPh>
    <rPh sb="9" eb="10">
      <t>センエン</t>
    </rPh>
    <phoneticPr fontId="2"/>
  </si>
  <si>
    <t>天理市下水道事業会計</t>
    <rPh sb="0" eb="2">
      <t>テンリ</t>
    </rPh>
    <rPh sb="2" eb="3">
      <t>シリツ</t>
    </rPh>
    <rPh sb="3" eb="4">
      <t>シタ</t>
    </rPh>
    <rPh sb="4" eb="6">
      <t>スイドウ</t>
    </rPh>
    <rPh sb="6" eb="8">
      <t>ジギョウ</t>
    </rPh>
    <rPh sb="8" eb="10">
      <t>カイケイ</t>
    </rPh>
    <phoneticPr fontId="2"/>
  </si>
  <si>
    <t>平成23年度市税収入状況（決算）</t>
    <rPh sb="0" eb="2">
      <t>ヘイセイ</t>
    </rPh>
    <rPh sb="4" eb="6">
      <t>ネンド</t>
    </rPh>
    <rPh sb="6" eb="8">
      <t>シゼイ</t>
    </rPh>
    <rPh sb="8" eb="10">
      <t>シュウニュウ</t>
    </rPh>
    <rPh sb="10" eb="12">
      <t>ジョウキョウ</t>
    </rPh>
    <rPh sb="13" eb="15">
      <t>ケッサン</t>
    </rPh>
    <phoneticPr fontId="2"/>
  </si>
  <si>
    <t>平成24年度末　市債現在高</t>
    <rPh sb="0" eb="2">
      <t>ヘイセイ</t>
    </rPh>
    <rPh sb="4" eb="6">
      <t>ネンド</t>
    </rPh>
    <rPh sb="6" eb="7">
      <t>マツ</t>
    </rPh>
    <rPh sb="8" eb="10">
      <t>シサイ</t>
    </rPh>
    <rPh sb="10" eb="13">
      <t>ゲンザイダカ</t>
    </rPh>
    <phoneticPr fontId="2"/>
  </si>
  <si>
    <t>合　　　　計</t>
    <rPh sb="0" eb="6">
      <t>ゴウケイ</t>
    </rPh>
    <phoneticPr fontId="2"/>
  </si>
  <si>
    <t>議  　会  　費</t>
    <rPh sb="0" eb="5">
      <t>ギカイ</t>
    </rPh>
    <rPh sb="8" eb="9">
      <t>ヒヨウ</t>
    </rPh>
    <phoneticPr fontId="2"/>
  </si>
  <si>
    <t xml:space="preserve">        小      計</t>
    <rPh sb="8" eb="9">
      <t>ショウ</t>
    </rPh>
    <rPh sb="15" eb="16">
      <t>ケイ</t>
    </rPh>
    <phoneticPr fontId="2"/>
  </si>
  <si>
    <t>※数値は端数処理のため合計が合わない場合があります。</t>
    <rPh sb="1" eb="3">
      <t>スウチ</t>
    </rPh>
    <rPh sb="4" eb="6">
      <t>ハスウ</t>
    </rPh>
    <rPh sb="6" eb="8">
      <t>ショリ</t>
    </rPh>
    <rPh sb="11" eb="13">
      <t>ゴウケイ</t>
    </rPh>
    <rPh sb="14" eb="15">
      <t>ア</t>
    </rPh>
    <rPh sb="18" eb="20">
      <t>バアイ</t>
    </rPh>
    <phoneticPr fontId="2"/>
  </si>
  <si>
    <t>環境性能割交付金</t>
    <rPh sb="0" eb="8">
      <t>カンキョウセイノウワリコウフキン</t>
    </rPh>
    <phoneticPr fontId="2"/>
  </si>
  <si>
    <t>令和３年度　公営企業会計の決算状況</t>
    <rPh sb="0" eb="1">
      <t>レイ</t>
    </rPh>
    <rPh sb="1" eb="2">
      <t>カズ</t>
    </rPh>
    <rPh sb="3" eb="5">
      <t>ネンド</t>
    </rPh>
    <rPh sb="6" eb="8">
      <t>コウエイ</t>
    </rPh>
    <rPh sb="8" eb="10">
      <t>キギョウ</t>
    </rPh>
    <rPh sb="10" eb="12">
      <t>カイケイ</t>
    </rPh>
    <rPh sb="13" eb="15">
      <t>ケッサン</t>
    </rPh>
    <rPh sb="15" eb="17">
      <t>ジョウキョウ</t>
    </rPh>
    <phoneticPr fontId="2"/>
  </si>
  <si>
    <t>法人事業税交付金</t>
    <rPh sb="0" eb="5">
      <t>ホウジンジギョウゼイ</t>
    </rPh>
    <rPh sb="5" eb="8">
      <t>コウフキン</t>
    </rPh>
    <phoneticPr fontId="2"/>
  </si>
  <si>
    <t>令和３年度一般会計決算額</t>
    <rPh sb="0" eb="1">
      <t>レイ</t>
    </rPh>
    <rPh sb="1" eb="2">
      <t>カズ</t>
    </rPh>
    <rPh sb="3" eb="5">
      <t>９ネンド</t>
    </rPh>
    <rPh sb="5" eb="7">
      <t>イッパン</t>
    </rPh>
    <rPh sb="7" eb="9">
      <t>カイケイ</t>
    </rPh>
    <rPh sb="9" eb="11">
      <t>ケッサン</t>
    </rPh>
    <rPh sb="11" eb="12">
      <t>ガク</t>
    </rPh>
    <phoneticPr fontId="2"/>
  </si>
  <si>
    <t>令和３年度末　市債現在高</t>
    <rPh sb="0" eb="2">
      <t>レイワ</t>
    </rPh>
    <rPh sb="3" eb="5">
      <t>ネンド</t>
    </rPh>
    <rPh sb="5" eb="6">
      <t>マツ</t>
    </rPh>
    <rPh sb="7" eb="9">
      <t>シサイ</t>
    </rPh>
    <rPh sb="9" eb="12">
      <t>ゲンザイダカ</t>
    </rPh>
    <phoneticPr fontId="2"/>
  </si>
  <si>
    <t>令和３年度市税収入状況（決算）</t>
    <rPh sb="0" eb="1">
      <t>レイ</t>
    </rPh>
    <rPh sb="1" eb="2">
      <t>カズ</t>
    </rPh>
    <rPh sb="3" eb="5">
      <t>ネンド</t>
    </rPh>
    <rPh sb="5" eb="7">
      <t>シゼイ</t>
    </rPh>
    <rPh sb="7" eb="9">
      <t>シュウニュウ</t>
    </rPh>
    <rPh sb="9" eb="11">
      <t>ジョウキョウ</t>
    </rPh>
    <rPh sb="12" eb="14">
      <t>ケッサン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</si>
</sst>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
    <numFmt numFmtId="177" formatCode="0.0_);[Red]\(0.0\)"/>
    <numFmt numFmtId="178" formatCode="0.0_ "/>
    <numFmt numFmtId="179" formatCode="0_ "/>
    <numFmt numFmtId="180" formatCode="0.000%"/>
    <numFmt numFmtId="181" formatCode="0.0"/>
    <numFmt numFmtId="182" formatCode="0.00_ "/>
    <numFmt numFmtId="183" formatCode="#,##0_ "/>
  </numFmts>
  <fonts count="14">
    <font>
      <sz val="11"/>
      <color auto="1"/>
      <name val="ＭＳ Ｐゴシック"/>
      <family val="3"/>
    </font>
    <font>
      <sz val="11"/>
      <color auto="1"/>
      <name val="ＭＳ Ｐゴシック"/>
      <family val="3"/>
    </font>
    <font>
      <sz val="6"/>
      <color auto="1"/>
      <name val="ＭＳ Ｐゴシック"/>
      <family val="3"/>
    </font>
    <font>
      <sz val="14"/>
      <color auto="1"/>
      <name val="ＭＳ 明朝"/>
      <family val="1"/>
    </font>
    <font>
      <sz val="14"/>
      <color auto="1"/>
      <name val="ＭＳ Ｐゴシック"/>
      <family val="3"/>
    </font>
    <font>
      <sz val="14"/>
      <color indexed="12"/>
      <name val="ＭＳ 明朝"/>
      <family val="1"/>
    </font>
    <font>
      <sz val="14"/>
      <color theme="1"/>
      <name val="ＭＳ 明朝"/>
      <family val="1"/>
    </font>
    <font>
      <sz val="14"/>
      <color rgb="FF0000FF"/>
      <name val="ＭＳ 明朝"/>
      <family val="1"/>
    </font>
    <font>
      <sz val="16"/>
      <color auto="1"/>
      <name val="ＭＳ 明朝"/>
      <family val="1"/>
    </font>
    <font>
      <sz val="9"/>
      <color auto="1"/>
      <name val="ＭＳ 明朝"/>
      <family val="1"/>
    </font>
    <font>
      <sz val="14"/>
      <color indexed="48"/>
      <name val="ＭＳ 明朝"/>
      <family val="1"/>
    </font>
    <font>
      <b/>
      <sz val="16"/>
      <color auto="1"/>
      <name val="ＭＳ Ｐゴシック"/>
      <family val="3"/>
    </font>
    <font>
      <b/>
      <sz val="14"/>
      <color auto="1"/>
      <name val="ＭＳ Ｐゴシック"/>
      <family val="3"/>
    </font>
    <font>
      <sz val="10"/>
      <color auto="1"/>
      <name val="ＭＳ 明朝"/>
      <family val="1"/>
    </font>
  </fonts>
  <fills count="5">
    <fill>
      <patternFill patternType="none"/>
    </fill>
    <fill>
      <patternFill patternType="gray125"/>
    </fill>
    <fill>
      <patternFill patternType="solid">
        <fgColor theme="9" tint="0.4"/>
        <bgColor indexed="64"/>
      </patternFill>
    </fill>
    <fill>
      <patternFill patternType="solid">
        <fgColor theme="0"/>
        <bgColor indexed="64"/>
      </patternFill>
    </fill>
    <fill>
      <patternFill patternType="solid">
        <fgColor theme="9" tint="0.6"/>
        <bgColor indexed="64"/>
      </patternFill>
    </fill>
  </fills>
  <borders count="42">
    <border>
      <left/>
      <right/>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9" fontId="1" fillId="0" borderId="0" applyFont="0" applyFill="0" applyBorder="0" applyAlignment="0" applyProtection="0"/>
  </cellStyleXfs>
  <cellXfs count="112">
    <xf numFmtId="0" fontId="0" fillId="0" borderId="0" xfId="0"/>
    <xf numFmtId="0" fontId="3" fillId="0" borderId="0" xfId="0" applyFont="1"/>
    <xf numFmtId="0" fontId="3" fillId="0" borderId="1" xfId="0" applyFont="1" applyBorder="1" applyAlignment="1">
      <alignment horizontal="center"/>
    </xf>
    <xf numFmtId="0" fontId="3" fillId="0" borderId="2" xfId="0" applyFont="1" applyBorder="1" applyAlignment="1">
      <alignment horizontal="left"/>
    </xf>
    <xf numFmtId="0" fontId="3"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left"/>
    </xf>
    <xf numFmtId="0" fontId="3" fillId="0" borderId="9" xfId="0" applyFont="1" applyBorder="1"/>
    <xf numFmtId="0" fontId="3" fillId="0" borderId="10" xfId="0" applyFont="1" applyBorder="1" applyAlignment="1">
      <alignment horizontal="left"/>
    </xf>
    <xf numFmtId="0" fontId="3" fillId="0" borderId="11" xfId="0" applyFont="1" applyBorder="1" applyAlignment="1">
      <alignment horizontal="center"/>
    </xf>
    <xf numFmtId="0" fontId="3" fillId="0" borderId="0" xfId="0" applyFont="1" applyBorder="1"/>
    <xf numFmtId="0" fontId="3" fillId="0" borderId="12" xfId="0" applyFont="1" applyBorder="1" applyAlignment="1">
      <alignment horizontal="center"/>
    </xf>
    <xf numFmtId="38" fontId="3" fillId="0" borderId="13" xfId="2" applyFont="1" applyBorder="1"/>
    <xf numFmtId="38" fontId="3" fillId="0" borderId="14" xfId="2" applyFont="1" applyBorder="1"/>
    <xf numFmtId="38" fontId="5" fillId="0" borderId="15" xfId="2" applyFont="1" applyBorder="1"/>
    <xf numFmtId="38" fontId="5" fillId="0" borderId="16" xfId="2" applyFont="1" applyBorder="1"/>
    <xf numFmtId="38" fontId="6" fillId="0" borderId="14" xfId="2" applyFont="1" applyBorder="1"/>
    <xf numFmtId="38" fontId="7" fillId="0" borderId="15" xfId="2" applyFont="1" applyBorder="1"/>
    <xf numFmtId="38" fontId="7" fillId="0" borderId="16" xfId="2" applyFont="1" applyBorder="1"/>
    <xf numFmtId="176" fontId="5" fillId="0" borderId="13" xfId="3" applyNumberFormat="1" applyFont="1" applyBorder="1"/>
    <xf numFmtId="176" fontId="5" fillId="0" borderId="17" xfId="3" applyNumberFormat="1" applyFont="1" applyBorder="1"/>
    <xf numFmtId="176" fontId="5" fillId="0" borderId="16" xfId="3" applyNumberFormat="1" applyFont="1" applyBorder="1"/>
    <xf numFmtId="0" fontId="3" fillId="0" borderId="18" xfId="0" applyFont="1" applyBorder="1" applyAlignment="1">
      <alignment horizontal="center"/>
    </xf>
    <xf numFmtId="0" fontId="3" fillId="0" borderId="19" xfId="0" applyFont="1" applyBorder="1" applyAlignment="1">
      <alignment horizontal="center"/>
    </xf>
    <xf numFmtId="176" fontId="5" fillId="0" borderId="20" xfId="3" applyNumberFormat="1" applyFont="1" applyBorder="1"/>
    <xf numFmtId="176" fontId="5" fillId="0" borderId="21" xfId="3" applyNumberFormat="1" applyFont="1" applyBorder="1"/>
    <xf numFmtId="176" fontId="5" fillId="0" borderId="22" xfId="3" applyNumberFormat="1" applyFont="1" applyBorder="1"/>
    <xf numFmtId="38" fontId="3" fillId="0" borderId="0" xfId="2" applyFont="1"/>
    <xf numFmtId="0" fontId="8" fillId="0" borderId="0" xfId="0" applyFont="1"/>
    <xf numFmtId="0" fontId="3" fillId="0" borderId="0" xfId="0" applyFont="1" applyAlignment="1">
      <alignment horizontal="left"/>
    </xf>
    <xf numFmtId="38" fontId="3" fillId="0" borderId="14" xfId="2" applyFont="1" applyBorder="1" applyAlignment="1">
      <alignment horizontal="center"/>
    </xf>
    <xf numFmtId="38" fontId="3" fillId="0" borderId="14" xfId="2" applyFont="1" applyFill="1" applyBorder="1" applyAlignment="1">
      <alignment horizontal="left" indent="1"/>
    </xf>
    <xf numFmtId="38" fontId="3" fillId="2" borderId="14" xfId="2" applyFont="1" applyFill="1" applyBorder="1" applyAlignment="1">
      <alignment horizontal="center"/>
    </xf>
    <xf numFmtId="38" fontId="3" fillId="0" borderId="0" xfId="2" applyFont="1" applyBorder="1" applyAlignment="1">
      <alignment horizontal="center"/>
    </xf>
    <xf numFmtId="38" fontId="3" fillId="2" borderId="14" xfId="2" applyFont="1" applyFill="1" applyBorder="1"/>
    <xf numFmtId="0" fontId="0" fillId="0" borderId="14" xfId="0" applyBorder="1" applyAlignment="1"/>
    <xf numFmtId="177" fontId="3" fillId="0" borderId="14" xfId="2" applyNumberFormat="1" applyFont="1" applyFill="1" applyBorder="1"/>
    <xf numFmtId="0" fontId="3" fillId="2" borderId="14" xfId="2" applyNumberFormat="1" applyFont="1" applyFill="1" applyBorder="1"/>
    <xf numFmtId="0" fontId="0" fillId="0" borderId="9" xfId="0" applyBorder="1" applyAlignment="1"/>
    <xf numFmtId="178" fontId="3" fillId="0" borderId="14" xfId="0" applyNumberFormat="1" applyFont="1" applyBorder="1"/>
    <xf numFmtId="0" fontId="4" fillId="0" borderId="0" xfId="0" applyFont="1"/>
    <xf numFmtId="0" fontId="4" fillId="0" borderId="18" xfId="0" applyFont="1" applyBorder="1"/>
    <xf numFmtId="0" fontId="4" fillId="0" borderId="23" xfId="0" applyFont="1" applyBorder="1" applyAlignment="1">
      <alignment horizontal="center" vertical="center"/>
    </xf>
    <xf numFmtId="0" fontId="4" fillId="0" borderId="14" xfId="0" applyFont="1" applyBorder="1" applyAlignment="1">
      <alignment horizontal="center" vertical="center"/>
    </xf>
    <xf numFmtId="38" fontId="4" fillId="0" borderId="14" xfId="2" applyFont="1" applyBorder="1"/>
    <xf numFmtId="0" fontId="4" fillId="0" borderId="9" xfId="0" applyFont="1" applyBorder="1" applyAlignment="1">
      <alignment horizontal="center" vertical="center"/>
    </xf>
    <xf numFmtId="0" fontId="4" fillId="0" borderId="14" xfId="0" applyFont="1" applyBorder="1" applyAlignment="1">
      <alignment vertical="center"/>
    </xf>
    <xf numFmtId="0" fontId="4" fillId="0" borderId="0" xfId="0" applyFont="1" applyAlignment="1">
      <alignment wrapText="1" shrinkToFit="1"/>
    </xf>
    <xf numFmtId="0" fontId="4" fillId="0" borderId="0" xfId="0" applyFont="1" applyAlignment="1">
      <alignment shrinkToFit="1"/>
    </xf>
    <xf numFmtId="179" fontId="0" fillId="0" borderId="0" xfId="0" applyNumberFormat="1"/>
    <xf numFmtId="0" fontId="3" fillId="0" borderId="0" xfId="0" applyFont="1" applyAlignment="1">
      <alignment vertical="center"/>
    </xf>
    <xf numFmtId="38" fontId="3" fillId="0" borderId="24" xfId="2" applyFont="1" applyBorder="1" applyAlignment="1">
      <alignment horizontal="center" vertical="center"/>
    </xf>
    <xf numFmtId="38" fontId="3" fillId="0" borderId="25" xfId="2" applyFont="1" applyBorder="1" applyAlignment="1">
      <alignment vertical="center"/>
    </xf>
    <xf numFmtId="38" fontId="3" fillId="0" borderId="26" xfId="2" applyFont="1" applyBorder="1" applyAlignment="1">
      <alignment vertical="center" textRotation="255"/>
    </xf>
    <xf numFmtId="38" fontId="3" fillId="0" borderId="27" xfId="2" applyFont="1" applyBorder="1" applyAlignment="1">
      <alignment horizontal="center" vertical="center"/>
    </xf>
    <xf numFmtId="0" fontId="8" fillId="0" borderId="0" xfId="0" applyFont="1" applyAlignment="1">
      <alignment vertical="center"/>
    </xf>
    <xf numFmtId="38" fontId="3" fillId="0" borderId="28" xfId="2" applyFont="1" applyBorder="1" applyAlignment="1">
      <alignment horizontal="center" vertical="center"/>
    </xf>
    <xf numFmtId="38" fontId="3" fillId="0" borderId="9" xfId="2" applyFont="1" applyBorder="1" applyAlignment="1">
      <alignment vertical="center"/>
    </xf>
    <xf numFmtId="38" fontId="3" fillId="0" borderId="29" xfId="2" applyFont="1" applyBorder="1" applyAlignment="1">
      <alignment horizontal="center" vertical="center"/>
    </xf>
    <xf numFmtId="38" fontId="3" fillId="0" borderId="30" xfId="2" applyFont="1" applyBorder="1" applyAlignment="1">
      <alignment horizontal="center" vertical="center"/>
    </xf>
    <xf numFmtId="38" fontId="3" fillId="0" borderId="14" xfId="2" applyFont="1" applyBorder="1" applyAlignment="1">
      <alignment vertical="center"/>
    </xf>
    <xf numFmtId="38" fontId="3" fillId="0" borderId="31" xfId="2" applyFont="1" applyBorder="1" applyAlignment="1">
      <alignment horizontal="center" vertical="center"/>
    </xf>
    <xf numFmtId="38" fontId="3" fillId="0" borderId="32" xfId="2" applyFont="1" applyBorder="1" applyAlignment="1">
      <alignment horizontal="center" vertical="center"/>
    </xf>
    <xf numFmtId="38" fontId="5" fillId="0" borderId="33" xfId="2" applyFont="1" applyFill="1" applyBorder="1" applyAlignment="1">
      <alignment vertical="center"/>
    </xf>
    <xf numFmtId="38" fontId="3" fillId="0" borderId="34" xfId="2" applyFont="1" applyBorder="1" applyAlignment="1">
      <alignment horizontal="center" vertical="center"/>
    </xf>
    <xf numFmtId="38" fontId="3" fillId="0" borderId="23" xfId="2" applyFont="1" applyBorder="1" applyAlignment="1">
      <alignment vertical="center"/>
    </xf>
    <xf numFmtId="38" fontId="5" fillId="0" borderId="35" xfId="2" applyFont="1" applyFill="1" applyBorder="1" applyAlignment="1">
      <alignment vertical="center"/>
    </xf>
    <xf numFmtId="0" fontId="3" fillId="0" borderId="0" xfId="0" applyFont="1" applyAlignment="1">
      <alignment horizontal="right" vertical="center"/>
    </xf>
    <xf numFmtId="38" fontId="3" fillId="3" borderId="23" xfId="2" applyFont="1" applyFill="1" applyBorder="1" applyAlignment="1">
      <alignment vertical="center"/>
    </xf>
    <xf numFmtId="38" fontId="3" fillId="0" borderId="0" xfId="2" applyFont="1" applyFill="1" applyBorder="1" applyAlignment="1">
      <alignment vertical="center"/>
    </xf>
    <xf numFmtId="38" fontId="3" fillId="0" borderId="36" xfId="2" applyFont="1" applyBorder="1" applyAlignment="1">
      <alignment horizontal="center" vertical="center"/>
    </xf>
    <xf numFmtId="176" fontId="3" fillId="0" borderId="37" xfId="3" applyNumberFormat="1" applyFont="1" applyBorder="1"/>
    <xf numFmtId="176" fontId="3" fillId="4" borderId="37" xfId="3" applyNumberFormat="1" applyFont="1" applyFill="1" applyBorder="1"/>
    <xf numFmtId="176" fontId="3" fillId="0" borderId="38" xfId="3" applyNumberFormat="1" applyFont="1" applyBorder="1"/>
    <xf numFmtId="176" fontId="0" fillId="0" borderId="0" xfId="0" applyNumberFormat="1"/>
    <xf numFmtId="179" fontId="0" fillId="0" borderId="0" xfId="0" applyNumberFormat="1" applyBorder="1" applyAlignment="1">
      <alignment horizontal="distributed" vertical="center" justifyLastLine="1"/>
    </xf>
    <xf numFmtId="180" fontId="3" fillId="0" borderId="37" xfId="3" applyNumberFormat="1" applyFont="1" applyBorder="1"/>
    <xf numFmtId="181" fontId="4" fillId="0" borderId="0" xfId="0" applyNumberFormat="1" applyFont="1" applyBorder="1"/>
    <xf numFmtId="0" fontId="3" fillId="0" borderId="24" xfId="0" applyFont="1" applyFill="1" applyBorder="1" applyAlignment="1">
      <alignment horizontal="center"/>
    </xf>
    <xf numFmtId="0" fontId="3" fillId="0" borderId="25" xfId="0" applyFont="1" applyFill="1" applyBorder="1" applyAlignment="1">
      <alignment horizontal="center"/>
    </xf>
    <xf numFmtId="0" fontId="3" fillId="0" borderId="3" xfId="0" applyFont="1" applyFill="1" applyBorder="1" applyAlignment="1">
      <alignment vertical="center" textRotation="255" shrinkToFit="1"/>
    </xf>
    <xf numFmtId="0" fontId="3" fillId="0" borderId="4" xfId="0" applyFont="1" applyFill="1" applyBorder="1" applyAlignment="1">
      <alignment vertical="center" textRotation="255" shrinkToFit="1"/>
    </xf>
    <xf numFmtId="0" fontId="3" fillId="0" borderId="27" xfId="0" applyFont="1" applyFill="1" applyBorder="1" applyAlignment="1">
      <alignment horizontal="center"/>
    </xf>
    <xf numFmtId="0" fontId="3" fillId="0" borderId="30" xfId="0" applyFont="1" applyFill="1" applyBorder="1" applyAlignment="1">
      <alignment horizontal="center"/>
    </xf>
    <xf numFmtId="0" fontId="3" fillId="0" borderId="9" xfId="0" applyFont="1" applyFill="1" applyBorder="1" applyAlignment="1">
      <alignment horizontal="center"/>
    </xf>
    <xf numFmtId="0" fontId="3" fillId="0" borderId="10" xfId="0" applyFont="1" applyFill="1" applyBorder="1"/>
    <xf numFmtId="0" fontId="3" fillId="0" borderId="31" xfId="0" applyFont="1" applyFill="1" applyBorder="1" applyAlignment="1">
      <alignment horizontal="center"/>
    </xf>
    <xf numFmtId="0" fontId="9" fillId="0" borderId="0" xfId="0" applyFont="1" applyFill="1" applyAlignment="1">
      <alignment wrapText="1"/>
    </xf>
    <xf numFmtId="0" fontId="3" fillId="0" borderId="36" xfId="0" applyFont="1" applyFill="1" applyBorder="1" applyAlignment="1">
      <alignment horizontal="center"/>
    </xf>
    <xf numFmtId="38" fontId="3" fillId="0" borderId="37" xfId="2" applyFont="1" applyFill="1" applyBorder="1"/>
    <xf numFmtId="38" fontId="10" fillId="0" borderId="38" xfId="2" applyFont="1" applyFill="1" applyBorder="1"/>
    <xf numFmtId="0" fontId="0" fillId="0" borderId="0" xfId="0" applyAlignment="1">
      <alignment horizontal="right"/>
    </xf>
    <xf numFmtId="0" fontId="11" fillId="0" borderId="0" xfId="0" applyFont="1"/>
    <xf numFmtId="0" fontId="0" fillId="0" borderId="14" xfId="0" applyBorder="1" applyAlignment="1">
      <alignment horizontal="center" vertical="center" wrapText="1"/>
    </xf>
    <xf numFmtId="0" fontId="4" fillId="0" borderId="39" xfId="0" applyFont="1" applyBorder="1" applyAlignment="1">
      <alignment horizontal="center" wrapText="1"/>
    </xf>
    <xf numFmtId="182" fontId="4" fillId="0" borderId="40" xfId="0" applyNumberFormat="1" applyFont="1" applyBorder="1" applyAlignment="1">
      <alignment horizontal="center"/>
    </xf>
    <xf numFmtId="0" fontId="12" fillId="0" borderId="0" xfId="0" applyFont="1"/>
    <xf numFmtId="0" fontId="0" fillId="0" borderId="41" xfId="0" applyBorder="1" applyAlignment="1">
      <alignment horizontal="center" vertical="center"/>
    </xf>
    <xf numFmtId="0" fontId="0" fillId="0" borderId="13" xfId="0" applyBorder="1" applyAlignment="1">
      <alignment wrapText="1"/>
    </xf>
    <xf numFmtId="0" fontId="0" fillId="0" borderId="14" xfId="0" applyBorder="1"/>
    <xf numFmtId="178" fontId="0" fillId="0" borderId="13" xfId="0" applyNumberFormat="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4" fillId="0" borderId="39" xfId="0" applyFont="1" applyBorder="1" applyAlignment="1">
      <alignment horizontal="center"/>
    </xf>
    <xf numFmtId="178" fontId="4" fillId="0" borderId="40" xfId="0" applyNumberFormat="1" applyFont="1" applyBorder="1" applyAlignment="1">
      <alignment horizontal="center"/>
    </xf>
    <xf numFmtId="183" fontId="0" fillId="0" borderId="13" xfId="0" applyNumberFormat="1" applyBorder="1"/>
    <xf numFmtId="183" fontId="0" fillId="0" borderId="14" xfId="0" applyNumberFormat="1" applyBorder="1"/>
    <xf numFmtId="38" fontId="5" fillId="0" borderId="0" xfId="1" applyFont="1" applyFill="1" applyBorder="1" applyAlignment="1">
      <alignment vertical="center"/>
    </xf>
    <xf numFmtId="0" fontId="13" fillId="0" borderId="0" xfId="0" applyFont="1"/>
  </cellXfs>
  <cellStyles count="4">
    <cellStyle name="桁区切り 2" xfId="1"/>
    <cellStyle name="標準" xfId="0" builtinId="0"/>
    <cellStyle name="桁区切り" xfId="2" builtinId="6"/>
    <cellStyle name="パーセント" xfId="3" builtinId="5"/>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12"/>
  <sheetViews>
    <sheetView tabSelected="1" zoomScale="80" zoomScaleNormal="80" workbookViewId="0">
      <selection activeCell="B1" sqref="B1"/>
    </sheetView>
  </sheetViews>
  <sheetFormatPr defaultRowHeight="30" customHeight="1"/>
  <cols>
    <col min="1" max="1" width="5.25" style="1" customWidth="1"/>
    <col min="2" max="2" width="39.125" style="1" customWidth="1"/>
    <col min="3" max="3" width="17" style="1" customWidth="1"/>
    <col min="4" max="4" width="17.875" style="1" customWidth="1"/>
    <col min="5" max="5" width="13" style="1" customWidth="1"/>
    <col min="6" max="6" width="18.75" style="1" customWidth="1"/>
    <col min="7" max="7" width="11.625" style="1" customWidth="1"/>
    <col min="8" max="16384" width="9" style="1" customWidth="1"/>
  </cols>
  <sheetData>
    <row r="1" spans="1:7" ht="30.75" customHeight="1">
      <c r="B1" s="1" t="s">
        <v>21</v>
      </c>
    </row>
    <row r="2" spans="1:7" ht="30" customHeight="1">
      <c r="F2" s="25" t="s">
        <v>31</v>
      </c>
      <c r="G2" s="25"/>
    </row>
    <row r="3" spans="1:7" ht="30" customHeight="1">
      <c r="A3" s="2" t="s">
        <v>32</v>
      </c>
      <c r="B3" s="8"/>
      <c r="C3" s="14" t="s">
        <v>64</v>
      </c>
      <c r="D3" s="14" t="s">
        <v>22</v>
      </c>
      <c r="E3" s="14" t="s">
        <v>77</v>
      </c>
      <c r="F3" s="14" t="s">
        <v>1</v>
      </c>
      <c r="G3" s="26" t="s">
        <v>79</v>
      </c>
    </row>
    <row r="4" spans="1:7" ht="30" customHeight="1">
      <c r="A4" s="3" t="s">
        <v>80</v>
      </c>
      <c r="B4" s="9"/>
      <c r="C4" s="15">
        <v>33002261</v>
      </c>
      <c r="D4" s="15">
        <v>31934754</v>
      </c>
      <c r="E4" s="22">
        <f t="shared" ref="E4:E11" si="0">D4/C4</f>
        <v>0.96765351925433229</v>
      </c>
      <c r="F4" s="15">
        <v>29856065</v>
      </c>
      <c r="G4" s="27">
        <f t="shared" ref="G4:G11" si="1">F4/C4</f>
        <v>0.90466725900992051</v>
      </c>
    </row>
    <row r="5" spans="1:7" ht="30" customHeight="1">
      <c r="A5" s="4" t="s">
        <v>81</v>
      </c>
      <c r="B5" s="10" t="s">
        <v>82</v>
      </c>
      <c r="C5" s="16">
        <v>6713534</v>
      </c>
      <c r="D5" s="16">
        <v>6635148</v>
      </c>
      <c r="E5" s="22">
        <f t="shared" si="0"/>
        <v>0.98832418216694817</v>
      </c>
      <c r="F5" s="16">
        <v>6485635</v>
      </c>
      <c r="G5" s="27">
        <f t="shared" si="1"/>
        <v>0.96605379521426415</v>
      </c>
    </row>
    <row r="6" spans="1:7" ht="30" customHeight="1">
      <c r="A6" s="5"/>
      <c r="B6" s="10" t="s">
        <v>83</v>
      </c>
      <c r="C6" s="16">
        <v>6047664</v>
      </c>
      <c r="D6" s="16">
        <v>5994871</v>
      </c>
      <c r="E6" s="22">
        <f t="shared" si="0"/>
        <v>0.99127051370578789</v>
      </c>
      <c r="F6" s="16">
        <v>5801947</v>
      </c>
      <c r="G6" s="27">
        <f t="shared" si="1"/>
        <v>0.95936993192743514</v>
      </c>
    </row>
    <row r="7" spans="1:7" ht="30" customHeight="1">
      <c r="A7" s="5"/>
      <c r="B7" s="10" t="s">
        <v>43</v>
      </c>
      <c r="C7" s="16">
        <v>852085</v>
      </c>
      <c r="D7" s="19">
        <v>839317</v>
      </c>
      <c r="E7" s="22">
        <f t="shared" si="0"/>
        <v>0.98501557943162943</v>
      </c>
      <c r="F7" s="16">
        <v>837702</v>
      </c>
      <c r="G7" s="27">
        <f t="shared" si="1"/>
        <v>0.98312022861568971</v>
      </c>
    </row>
    <row r="8" spans="1:7" ht="30" customHeight="1">
      <c r="A8" s="5"/>
      <c r="B8" s="10" t="s">
        <v>84</v>
      </c>
      <c r="C8" s="16">
        <v>2700</v>
      </c>
      <c r="D8" s="19">
        <v>14041</v>
      </c>
      <c r="E8" s="22">
        <f t="shared" si="0"/>
        <v>5.2003703703703703</v>
      </c>
      <c r="F8" s="16">
        <v>2678</v>
      </c>
      <c r="G8" s="27">
        <f t="shared" si="1"/>
        <v>0.99185185185185187</v>
      </c>
    </row>
    <row r="9" spans="1:7" ht="30" customHeight="1">
      <c r="A9" s="5"/>
      <c r="B9" s="10" t="s">
        <v>91</v>
      </c>
      <c r="C9" s="16">
        <v>163439</v>
      </c>
      <c r="D9" s="19">
        <v>145878</v>
      </c>
      <c r="E9" s="22">
        <f t="shared" si="0"/>
        <v>0.8925531849803291</v>
      </c>
      <c r="F9" s="16">
        <v>136858</v>
      </c>
      <c r="G9" s="27">
        <f t="shared" si="1"/>
        <v>0.83736439895006698</v>
      </c>
    </row>
    <row r="10" spans="1:7" ht="30" customHeight="1">
      <c r="A10" s="6"/>
      <c r="B10" s="11" t="s">
        <v>112</v>
      </c>
      <c r="C10" s="17">
        <f>SUM(C5:C9)</f>
        <v>13779422</v>
      </c>
      <c r="D10" s="20">
        <f>SUM(D5:D9)</f>
        <v>13629255</v>
      </c>
      <c r="E10" s="23">
        <f t="shared" si="0"/>
        <v>0.98910208280144118</v>
      </c>
      <c r="F10" s="17">
        <f>SUM(F5:F9)</f>
        <v>13264820</v>
      </c>
      <c r="G10" s="28">
        <f t="shared" si="1"/>
        <v>0.96265431162497239</v>
      </c>
    </row>
    <row r="11" spans="1:7" ht="30" customHeight="1">
      <c r="A11" s="7" t="s">
        <v>76</v>
      </c>
      <c r="B11" s="12"/>
      <c r="C11" s="18">
        <f>C4+C10</f>
        <v>46781683</v>
      </c>
      <c r="D11" s="21">
        <f>D4+D10</f>
        <v>45564009</v>
      </c>
      <c r="E11" s="24">
        <f t="shared" si="0"/>
        <v>0.97397113737870444</v>
      </c>
      <c r="F11" s="18">
        <f>F4+F10</f>
        <v>43120885</v>
      </c>
      <c r="G11" s="29">
        <f t="shared" si="1"/>
        <v>0.92174719323372778</v>
      </c>
    </row>
    <row r="12" spans="1:7" ht="30" customHeight="1">
      <c r="B12" s="13"/>
      <c r="D12" s="1" t="s">
        <v>113</v>
      </c>
      <c r="G12" s="13"/>
    </row>
  </sheetData>
  <mergeCells count="5">
    <mergeCell ref="F2:G2"/>
    <mergeCell ref="A3:B3"/>
    <mergeCell ref="A4:B4"/>
    <mergeCell ref="A11:B11"/>
    <mergeCell ref="A5:A10"/>
  </mergeCells>
  <phoneticPr fontId="2"/>
  <pageMargins left="0.85" right="0.5" top="1" bottom="1" header="0.52" footer="0.51200000000000001"/>
  <pageSetup paperSize="9" fitToWidth="1" fitToHeight="1" orientation="landscape" usePrinterDefaults="1" horizontalDpi="400" verticalDpi="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B1:I46"/>
  <sheetViews>
    <sheetView topLeftCell="B1" zoomScale="75" zoomScaleNormal="75" workbookViewId="0">
      <selection activeCell="B2" sqref="B2"/>
    </sheetView>
  </sheetViews>
  <sheetFormatPr defaultRowHeight="17.100000000000001" customHeight="1"/>
  <cols>
    <col min="1" max="1" width="5.25" style="1" customWidth="1"/>
    <col min="2" max="2" width="30.375" style="1" customWidth="1"/>
    <col min="3" max="3" width="20.875" style="1" customWidth="1"/>
    <col min="4" max="4" width="18.625" style="1" customWidth="1"/>
    <col min="5" max="5" width="7.875" style="1" customWidth="1"/>
    <col min="6" max="6" width="3.125" style="1" customWidth="1"/>
    <col min="7" max="7" width="13.125" style="1" customWidth="1"/>
    <col min="8" max="8" width="19.625" style="1" customWidth="1"/>
    <col min="9" max="9" width="3.25" style="1" customWidth="1"/>
    <col min="10" max="10" width="3.625" style="1" customWidth="1"/>
    <col min="11" max="11" width="4.5" style="1" customWidth="1"/>
    <col min="12" max="12" width="38.75" style="1" customWidth="1"/>
    <col min="13" max="13" width="21.625" style="1" customWidth="1"/>
    <col min="14" max="14" width="6.625" style="1" customWidth="1"/>
    <col min="15" max="16384" width="9" style="1" customWidth="1"/>
  </cols>
  <sheetData>
    <row r="1" spans="2:9" ht="17.100000000000001" customHeight="1">
      <c r="B1" s="31" t="s">
        <v>117</v>
      </c>
      <c r="F1" s="43"/>
      <c r="G1" s="43"/>
      <c r="H1" s="43"/>
      <c r="I1" s="43"/>
    </row>
    <row r="2" spans="2:9" ht="17.100000000000001" customHeight="1">
      <c r="F2" s="43"/>
      <c r="G2" s="43"/>
      <c r="H2" s="43"/>
      <c r="I2" s="43"/>
    </row>
    <row r="3" spans="2:9" ht="17.100000000000001" customHeight="1">
      <c r="B3" s="32" t="s">
        <v>6</v>
      </c>
      <c r="D3" s="1" t="s">
        <v>2</v>
      </c>
      <c r="F3" s="43"/>
      <c r="G3" s="43"/>
      <c r="H3" s="43"/>
      <c r="I3" s="43"/>
    </row>
    <row r="4" spans="2:9" s="30" customFormat="1" ht="17.100000000000001" customHeight="1">
      <c r="B4" s="33" t="s">
        <v>55</v>
      </c>
      <c r="C4" s="33" t="s">
        <v>3</v>
      </c>
      <c r="D4" s="33" t="s">
        <v>57</v>
      </c>
      <c r="E4" s="38"/>
      <c r="F4" s="43"/>
      <c r="G4" s="43"/>
      <c r="H4" s="43"/>
      <c r="I4" s="43"/>
    </row>
    <row r="5" spans="2:9" s="30" customFormat="1" ht="17.100000000000001" customHeight="1">
      <c r="B5" s="34" t="s">
        <v>11</v>
      </c>
      <c r="C5" s="16">
        <v>7112374</v>
      </c>
      <c r="D5" s="16">
        <v>7823603</v>
      </c>
      <c r="E5" s="39">
        <f t="shared" ref="E5:E26" si="0">D5/$D$27*100</f>
        <v>24.498710714978422</v>
      </c>
      <c r="F5" s="43"/>
      <c r="G5" s="43"/>
      <c r="H5" s="43"/>
      <c r="I5" s="43"/>
    </row>
    <row r="6" spans="2:9" s="30" customFormat="1" ht="17.100000000000001" customHeight="1">
      <c r="B6" s="34" t="s">
        <v>14</v>
      </c>
      <c r="C6" s="16">
        <v>155124</v>
      </c>
      <c r="D6" s="16">
        <v>166823</v>
      </c>
      <c r="E6" s="39">
        <f t="shared" si="0"/>
        <v>0.52238698942224515</v>
      </c>
      <c r="F6" s="43"/>
      <c r="G6" s="43"/>
      <c r="H6" s="43"/>
      <c r="I6" s="43"/>
    </row>
    <row r="7" spans="2:9" s="30" customFormat="1" ht="16.5" customHeight="1">
      <c r="B7" s="34" t="s">
        <v>16</v>
      </c>
      <c r="C7" s="16">
        <v>10372</v>
      </c>
      <c r="D7" s="16">
        <v>6064</v>
      </c>
      <c r="E7" s="39">
        <f t="shared" si="0"/>
        <v>1.8988716806774213e-002</v>
      </c>
      <c r="F7" s="43"/>
      <c r="G7" s="43"/>
      <c r="H7" s="43"/>
      <c r="I7" s="43"/>
    </row>
    <row r="8" spans="2:9" s="30" customFormat="1" ht="17.100000000000001" customHeight="1">
      <c r="B8" s="34" t="s">
        <v>27</v>
      </c>
      <c r="C8" s="16">
        <v>55499</v>
      </c>
      <c r="D8" s="16">
        <v>82495</v>
      </c>
      <c r="E8" s="39">
        <f t="shared" si="0"/>
        <v>0.25832358063569238</v>
      </c>
      <c r="F8" s="43"/>
      <c r="G8" s="43"/>
      <c r="H8" s="43"/>
      <c r="I8" s="43"/>
    </row>
    <row r="9" spans="2:9" s="30" customFormat="1" ht="17.100000000000001" customHeight="1">
      <c r="B9" s="34" t="s">
        <v>90</v>
      </c>
      <c r="C9" s="16">
        <v>62451</v>
      </c>
      <c r="D9" s="16">
        <v>94519</v>
      </c>
      <c r="E9" s="39">
        <f t="shared" si="0"/>
        <v>0.29597535024068133</v>
      </c>
      <c r="F9" s="43"/>
      <c r="G9" s="43"/>
      <c r="H9" s="43"/>
      <c r="I9" s="43"/>
    </row>
    <row r="10" spans="2:9" s="30" customFormat="1" ht="17.100000000000001" customHeight="1">
      <c r="B10" s="34" t="s">
        <v>116</v>
      </c>
      <c r="C10" s="16">
        <v>52076</v>
      </c>
      <c r="D10" s="16">
        <v>81215</v>
      </c>
      <c r="E10" s="39">
        <f t="shared" si="0"/>
        <v>0.25431540822265297</v>
      </c>
      <c r="F10" s="43"/>
      <c r="G10" s="43"/>
      <c r="H10" s="43"/>
      <c r="I10" s="43"/>
    </row>
    <row r="11" spans="2:9" s="30" customFormat="1" ht="17.100000000000001" customHeight="1">
      <c r="B11" s="34" t="s">
        <v>9</v>
      </c>
      <c r="C11" s="16">
        <v>1318685</v>
      </c>
      <c r="D11" s="16">
        <v>1492283</v>
      </c>
      <c r="E11" s="39">
        <f t="shared" si="0"/>
        <v>4.6729121508185099</v>
      </c>
      <c r="F11" s="43"/>
      <c r="G11" s="43"/>
      <c r="H11" s="43"/>
      <c r="I11" s="43"/>
    </row>
    <row r="12" spans="2:9" s="30" customFormat="1" ht="17.100000000000001" customHeight="1">
      <c r="B12" s="34" t="s">
        <v>17</v>
      </c>
      <c r="C12" s="16">
        <v>43963</v>
      </c>
      <c r="D12" s="16">
        <v>58641</v>
      </c>
      <c r="E12" s="39">
        <f t="shared" si="0"/>
        <v>0.18362753005706572</v>
      </c>
      <c r="F12" s="43"/>
      <c r="G12" s="43"/>
      <c r="H12" s="43"/>
      <c r="I12" s="43"/>
    </row>
    <row r="13" spans="2:9" s="30" customFormat="1" ht="17.100000000000001" customHeight="1">
      <c r="B13" s="34" t="s">
        <v>114</v>
      </c>
      <c r="C13" s="16">
        <v>20156</v>
      </c>
      <c r="D13" s="16">
        <v>16311</v>
      </c>
      <c r="E13" s="39">
        <f t="shared" si="0"/>
        <v>5.1076015803973321e-002</v>
      </c>
      <c r="F13" s="43"/>
      <c r="G13" s="43"/>
      <c r="H13" s="43"/>
      <c r="I13" s="43"/>
    </row>
    <row r="14" spans="2:9" s="30" customFormat="1" ht="17.100000000000001" customHeight="1">
      <c r="B14" s="34" t="s">
        <v>61</v>
      </c>
      <c r="C14" s="16">
        <v>87356</v>
      </c>
      <c r="D14" s="16">
        <v>118857</v>
      </c>
      <c r="E14" s="39">
        <f t="shared" si="0"/>
        <v>0.37218699101298858</v>
      </c>
      <c r="F14" s="43"/>
      <c r="G14" s="43"/>
      <c r="H14" s="43"/>
      <c r="I14" s="43"/>
    </row>
    <row r="15" spans="2:9" s="30" customFormat="1" ht="17.100000000000001" customHeight="1">
      <c r="B15" s="34" t="s">
        <v>7</v>
      </c>
      <c r="C15" s="16">
        <v>6360089</v>
      </c>
      <c r="D15" s="16">
        <v>6529346</v>
      </c>
      <c r="E15" s="39">
        <f t="shared" si="0"/>
        <v>20.445894150304085</v>
      </c>
      <c r="F15" s="43"/>
      <c r="G15" s="43"/>
      <c r="H15" s="43"/>
      <c r="I15" s="43"/>
    </row>
    <row r="16" spans="2:9" s="30" customFormat="1" ht="17.100000000000001" customHeight="1">
      <c r="B16" s="34" t="s">
        <v>18</v>
      </c>
      <c r="C16" s="16">
        <v>10000</v>
      </c>
      <c r="D16" s="16">
        <v>6511</v>
      </c>
      <c r="E16" s="39">
        <f t="shared" si="0"/>
        <v>2.0388445766640319e-002</v>
      </c>
      <c r="F16" s="43"/>
      <c r="G16" s="43"/>
      <c r="H16" s="43"/>
      <c r="I16" s="43"/>
    </row>
    <row r="17" spans="2:9" s="30" customFormat="1" ht="17.100000000000001" customHeight="1">
      <c r="B17" s="34" t="s">
        <v>19</v>
      </c>
      <c r="C17" s="16">
        <v>175259</v>
      </c>
      <c r="D17" s="16">
        <v>147242</v>
      </c>
      <c r="E17" s="39">
        <f t="shared" si="0"/>
        <v>0.46107134565683516</v>
      </c>
      <c r="F17" s="43"/>
      <c r="G17" s="43"/>
      <c r="H17" s="43"/>
      <c r="I17" s="43"/>
    </row>
    <row r="18" spans="2:9" s="30" customFormat="1" ht="17.100000000000001" customHeight="1">
      <c r="B18" s="34" t="s">
        <v>20</v>
      </c>
      <c r="C18" s="16">
        <v>324179</v>
      </c>
      <c r="D18" s="16">
        <v>294517</v>
      </c>
      <c r="E18" s="39">
        <f t="shared" si="0"/>
        <v>0.92224602700869407</v>
      </c>
      <c r="F18" s="43"/>
      <c r="G18" s="43"/>
      <c r="H18" s="43"/>
      <c r="I18" s="43"/>
    </row>
    <row r="19" spans="2:9" s="30" customFormat="1" ht="17.100000000000001" customHeight="1">
      <c r="B19" s="34" t="s">
        <v>23</v>
      </c>
      <c r="C19" s="16">
        <v>8482103</v>
      </c>
      <c r="D19" s="16">
        <v>7277043</v>
      </c>
      <c r="E19" s="39">
        <f t="shared" si="0"/>
        <v>22.787221094610594</v>
      </c>
      <c r="F19" s="43"/>
      <c r="G19" s="43"/>
      <c r="H19" s="43"/>
      <c r="I19" s="43"/>
    </row>
    <row r="20" spans="2:9" s="30" customFormat="1" ht="17.100000000000001" customHeight="1">
      <c r="B20" s="34" t="s">
        <v>24</v>
      </c>
      <c r="C20" s="16">
        <v>2246008</v>
      </c>
      <c r="D20" s="16">
        <v>2154049</v>
      </c>
      <c r="E20" s="39">
        <f t="shared" si="0"/>
        <v>6.7451560766680716</v>
      </c>
    </row>
    <row r="21" spans="2:9" s="30" customFormat="1" ht="17.100000000000001" customHeight="1">
      <c r="B21" s="34" t="s">
        <v>54</v>
      </c>
      <c r="C21" s="16">
        <v>121463</v>
      </c>
      <c r="D21" s="16">
        <v>123106</v>
      </c>
      <c r="E21" s="39">
        <f t="shared" si="0"/>
        <v>0.38549224459346076</v>
      </c>
    </row>
    <row r="22" spans="2:9" s="30" customFormat="1" ht="17.100000000000001" customHeight="1">
      <c r="B22" s="34" t="s">
        <v>28</v>
      </c>
      <c r="C22" s="16">
        <v>415015</v>
      </c>
      <c r="D22" s="16">
        <v>303606</v>
      </c>
      <c r="E22" s="39">
        <f t="shared" si="0"/>
        <v>0.95070718252597153</v>
      </c>
    </row>
    <row r="23" spans="2:9" s="30" customFormat="1" ht="17.100000000000001" customHeight="1">
      <c r="B23" s="34" t="s">
        <v>30</v>
      </c>
      <c r="C23" s="16">
        <v>844947</v>
      </c>
      <c r="D23" s="16">
        <v>840539</v>
      </c>
      <c r="E23" s="39">
        <f t="shared" si="0"/>
        <v>2.6320509624091675</v>
      </c>
    </row>
    <row r="24" spans="2:9" s="30" customFormat="1" ht="17.100000000000001" customHeight="1">
      <c r="B24" s="34" t="s">
        <v>33</v>
      </c>
      <c r="C24" s="16">
        <v>428478</v>
      </c>
      <c r="D24" s="16">
        <v>593019</v>
      </c>
      <c r="E24" s="39">
        <f t="shared" si="0"/>
        <v>1.8569706220376707</v>
      </c>
    </row>
    <row r="25" spans="2:9" s="30" customFormat="1" ht="17.100000000000001" customHeight="1">
      <c r="B25" s="34" t="s">
        <v>58</v>
      </c>
      <c r="C25" s="16">
        <v>492065</v>
      </c>
      <c r="D25" s="16">
        <v>522766</v>
      </c>
      <c r="E25" s="39">
        <f t="shared" si="0"/>
        <v>1.6369814528710633</v>
      </c>
    </row>
    <row r="26" spans="2:9" s="30" customFormat="1" ht="17.100000000000001" customHeight="1">
      <c r="B26" s="34" t="s">
        <v>34</v>
      </c>
      <c r="C26" s="16">
        <v>4184599</v>
      </c>
      <c r="D26" s="16">
        <v>3202199</v>
      </c>
      <c r="E26" s="39">
        <f t="shared" si="0"/>
        <v>10.027316947548742</v>
      </c>
    </row>
    <row r="27" spans="2:9" s="30" customFormat="1" ht="17.100000000000001" customHeight="1">
      <c r="B27" s="35" t="s">
        <v>110</v>
      </c>
      <c r="C27" s="37">
        <f>SUM(C5:C26)</f>
        <v>33002261</v>
      </c>
      <c r="D27" s="37">
        <f>SUM(D5:D26)</f>
        <v>31934754</v>
      </c>
      <c r="E27" s="40">
        <f>SUM(E5:E26)</f>
        <v>100</v>
      </c>
    </row>
    <row r="28" spans="2:9" s="30" customFormat="1" ht="17.100000000000001" customHeight="1">
      <c r="B28" s="36"/>
      <c r="E28" s="1"/>
    </row>
    <row r="30" spans="2:9" ht="17.100000000000001" customHeight="1">
      <c r="B30" s="32" t="s">
        <v>37</v>
      </c>
      <c r="D30" s="1" t="s">
        <v>2</v>
      </c>
    </row>
    <row r="31" spans="2:9" ht="17.100000000000001" customHeight="1">
      <c r="B31" s="33" t="s">
        <v>62</v>
      </c>
      <c r="C31" s="33" t="s">
        <v>3</v>
      </c>
      <c r="D31" s="33" t="s">
        <v>1</v>
      </c>
      <c r="E31" s="41"/>
    </row>
    <row r="32" spans="2:9" ht="17.100000000000001" customHeight="1">
      <c r="B32" s="34" t="s">
        <v>111</v>
      </c>
      <c r="C32" s="16">
        <v>230639</v>
      </c>
      <c r="D32" s="16">
        <v>217622</v>
      </c>
      <c r="E32" s="42">
        <f t="shared" ref="E32:E45" si="1">D32/$D$46*100</f>
        <v>0.72890382573858947</v>
      </c>
    </row>
    <row r="33" spans="2:5" ht="17.100000000000001" customHeight="1">
      <c r="B33" s="34" t="s">
        <v>39</v>
      </c>
      <c r="C33" s="16">
        <v>3736043</v>
      </c>
      <c r="D33" s="16">
        <v>3477347</v>
      </c>
      <c r="E33" s="42">
        <f t="shared" si="1"/>
        <v>11.647037210027509</v>
      </c>
    </row>
    <row r="34" spans="2:5" ht="17.100000000000001" customHeight="1">
      <c r="B34" s="34" t="s">
        <v>26</v>
      </c>
      <c r="C34" s="16">
        <v>13542497</v>
      </c>
      <c r="D34" s="16">
        <v>12433705</v>
      </c>
      <c r="E34" s="42">
        <f t="shared" si="1"/>
        <v>41.645491460445307</v>
      </c>
    </row>
    <row r="35" spans="2:5" ht="17.100000000000001" customHeight="1">
      <c r="B35" s="34" t="s">
        <v>15</v>
      </c>
      <c r="C35" s="16">
        <v>2458681</v>
      </c>
      <c r="D35" s="16">
        <v>2270700</v>
      </c>
      <c r="E35" s="42">
        <f t="shared" si="1"/>
        <v>7.6054898728281843</v>
      </c>
    </row>
    <row r="36" spans="2:5" ht="17.100000000000001" customHeight="1">
      <c r="B36" s="34" t="s">
        <v>41</v>
      </c>
      <c r="C36" s="16">
        <v>56485</v>
      </c>
      <c r="D36" s="16">
        <v>40776</v>
      </c>
      <c r="E36" s="42">
        <f t="shared" si="1"/>
        <v>0.1365752653606562</v>
      </c>
    </row>
    <row r="37" spans="2:5" ht="17.100000000000001" customHeight="1">
      <c r="B37" s="34" t="s">
        <v>12</v>
      </c>
      <c r="C37" s="16">
        <v>474704</v>
      </c>
      <c r="D37" s="16">
        <v>399949</v>
      </c>
      <c r="E37" s="42">
        <f t="shared" si="1"/>
        <v>1.3395904651199011</v>
      </c>
    </row>
    <row r="38" spans="2:5" ht="17.100000000000001" customHeight="1">
      <c r="B38" s="34" t="s">
        <v>42</v>
      </c>
      <c r="C38" s="16">
        <v>589980</v>
      </c>
      <c r="D38" s="16">
        <v>576290</v>
      </c>
      <c r="E38" s="42">
        <f t="shared" si="1"/>
        <v>1.9302275768759214</v>
      </c>
    </row>
    <row r="39" spans="2:5" ht="17.100000000000001" customHeight="1">
      <c r="B39" s="34" t="s">
        <v>44</v>
      </c>
      <c r="C39" s="16">
        <v>2521757</v>
      </c>
      <c r="D39" s="16">
        <v>2292378</v>
      </c>
      <c r="E39" s="42">
        <f t="shared" si="1"/>
        <v>7.6780982356516176</v>
      </c>
    </row>
    <row r="40" spans="2:5" ht="17.100000000000001" customHeight="1">
      <c r="B40" s="34" t="s">
        <v>59</v>
      </c>
      <c r="C40" s="16">
        <v>848186</v>
      </c>
      <c r="D40" s="16">
        <v>841546</v>
      </c>
      <c r="E40" s="42">
        <f t="shared" si="1"/>
        <v>2.8186768752010689</v>
      </c>
    </row>
    <row r="41" spans="2:5" ht="17.100000000000001" customHeight="1">
      <c r="B41" s="34" t="s">
        <v>29</v>
      </c>
      <c r="C41" s="16">
        <v>5798114</v>
      </c>
      <c r="D41" s="16">
        <v>4590309</v>
      </c>
      <c r="E41" s="42">
        <f t="shared" si="1"/>
        <v>15.374795707337856</v>
      </c>
    </row>
    <row r="42" spans="2:5" ht="17.100000000000001" customHeight="1">
      <c r="B42" s="34" t="s">
        <v>45</v>
      </c>
      <c r="C42" s="16">
        <v>19052</v>
      </c>
      <c r="D42" s="16">
        <v>8157</v>
      </c>
      <c r="E42" s="42">
        <f t="shared" si="1"/>
        <v>2.7321081997912316e-002</v>
      </c>
    </row>
    <row r="43" spans="2:5" ht="17.100000000000001" customHeight="1">
      <c r="B43" s="34" t="s">
        <v>13</v>
      </c>
      <c r="C43" s="16">
        <v>2700311</v>
      </c>
      <c r="D43" s="16">
        <v>2690676</v>
      </c>
      <c r="E43" s="42">
        <f t="shared" si="1"/>
        <v>9.0121588360689877</v>
      </c>
    </row>
    <row r="44" spans="2:5" ht="17.100000000000001" customHeight="1">
      <c r="B44" s="34" t="s">
        <v>56</v>
      </c>
      <c r="C44" s="16">
        <v>16610</v>
      </c>
      <c r="D44" s="16">
        <v>16610</v>
      </c>
      <c r="E44" s="42">
        <f t="shared" si="1"/>
        <v>5.5633587346490571e-002</v>
      </c>
    </row>
    <row r="45" spans="2:5" ht="17.100000000000001" customHeight="1">
      <c r="B45" s="34" t="s">
        <v>46</v>
      </c>
      <c r="C45" s="16">
        <v>9202</v>
      </c>
      <c r="D45" s="16">
        <v>0</v>
      </c>
      <c r="E45" s="42">
        <f t="shared" si="1"/>
        <v>0</v>
      </c>
    </row>
    <row r="46" spans="2:5" ht="17.100000000000001" customHeight="1">
      <c r="B46" s="35" t="s">
        <v>47</v>
      </c>
      <c r="C46" s="37">
        <f>SUM(C32:C45)</f>
        <v>33002261</v>
      </c>
      <c r="D46" s="37">
        <f>SUM(D32:D45)</f>
        <v>29856065</v>
      </c>
      <c r="E46" s="40">
        <f>SUM(E32:E45)</f>
        <v>100.00000000000001</v>
      </c>
    </row>
  </sheetData>
  <phoneticPr fontId="2"/>
  <pageMargins left="1.1023622047244095" right="0.55118110236220474" top="0.98425196850393704" bottom="0.98425196850393704" header="0.51181102362204722" footer="0.51181102362204722"/>
  <pageSetup paperSize="9" scale="85" fitToWidth="1" fitToHeight="1" orientation="portrait" usePrinterDefaults="1" horizontalDpi="400"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F22"/>
  <sheetViews>
    <sheetView workbookViewId="0">
      <selection activeCell="E26" sqref="E26"/>
    </sheetView>
  </sheetViews>
  <sheetFormatPr defaultRowHeight="24.95" customHeight="1"/>
  <cols>
    <col min="1" max="1" width="5.25" style="43" customWidth="1"/>
    <col min="2" max="3" width="17.625" style="43" customWidth="1"/>
    <col min="4" max="4" width="1.25" style="43" customWidth="1"/>
    <col min="5" max="5" width="15.5" style="43" customWidth="1"/>
    <col min="6" max="6" width="17.5" style="43" customWidth="1"/>
    <col min="7" max="16384" width="9" style="43" customWidth="1"/>
  </cols>
  <sheetData>
    <row r="1" spans="1:6" ht="24.95" customHeight="1">
      <c r="A1" s="43" t="s">
        <v>115</v>
      </c>
      <c r="F1" s="50"/>
    </row>
    <row r="2" spans="1:6" ht="15.75" customHeight="1">
      <c r="F2" s="51"/>
    </row>
    <row r="4" spans="1:6" ht="24.95" customHeight="1">
      <c r="A4" s="44" t="s">
        <v>73</v>
      </c>
      <c r="B4" s="44"/>
    </row>
    <row r="5" spans="1:6" ht="24.95" customHeight="1">
      <c r="B5" s="43" t="s">
        <v>66</v>
      </c>
      <c r="F5" s="43" t="s">
        <v>35</v>
      </c>
    </row>
    <row r="6" spans="1:6" ht="24.95" customHeight="1">
      <c r="B6" s="45" t="s">
        <v>69</v>
      </c>
      <c r="C6" s="48"/>
      <c r="D6" s="49"/>
      <c r="E6" s="45" t="s">
        <v>70</v>
      </c>
      <c r="F6" s="48"/>
    </row>
    <row r="7" spans="1:6" ht="24.95" customHeight="1">
      <c r="B7" s="46" t="s">
        <v>68</v>
      </c>
      <c r="C7" s="46" t="s">
        <v>65</v>
      </c>
      <c r="D7" s="46"/>
      <c r="E7" s="46" t="s">
        <v>68</v>
      </c>
      <c r="F7" s="46" t="s">
        <v>65</v>
      </c>
    </row>
    <row r="8" spans="1:6" ht="24.95" customHeight="1">
      <c r="B8" s="47">
        <v>1953423</v>
      </c>
      <c r="C8" s="47">
        <v>1973892</v>
      </c>
      <c r="D8" s="47"/>
      <c r="E8" s="47">
        <v>1804441</v>
      </c>
      <c r="F8" s="47">
        <v>1690412</v>
      </c>
    </row>
    <row r="9" spans="1:6" ht="24.95" customHeight="1">
      <c r="B9" s="43" t="s">
        <v>72</v>
      </c>
      <c r="F9" s="43" t="s">
        <v>35</v>
      </c>
    </row>
    <row r="10" spans="1:6" ht="24.95" customHeight="1">
      <c r="B10" s="45" t="s">
        <v>69</v>
      </c>
      <c r="C10" s="48"/>
      <c r="D10" s="49"/>
      <c r="E10" s="45" t="s">
        <v>70</v>
      </c>
      <c r="F10" s="48"/>
    </row>
    <row r="11" spans="1:6" ht="24.95" customHeight="1">
      <c r="B11" s="46" t="s">
        <v>68</v>
      </c>
      <c r="C11" s="46" t="s">
        <v>65</v>
      </c>
      <c r="D11" s="46"/>
      <c r="E11" s="46" t="s">
        <v>68</v>
      </c>
      <c r="F11" s="46" t="s">
        <v>65</v>
      </c>
    </row>
    <row r="12" spans="1:6" ht="24.95" customHeight="1">
      <c r="B12" s="47">
        <v>390144</v>
      </c>
      <c r="C12" s="47">
        <v>387051</v>
      </c>
      <c r="D12" s="47"/>
      <c r="E12" s="47">
        <v>1180353</v>
      </c>
      <c r="F12" s="47">
        <v>917744</v>
      </c>
    </row>
    <row r="14" spans="1:6" ht="24.95" customHeight="1">
      <c r="A14" s="44" t="s">
        <v>107</v>
      </c>
      <c r="B14" s="44"/>
    </row>
    <row r="15" spans="1:6" ht="24.95" customHeight="1">
      <c r="B15" s="43" t="s">
        <v>66</v>
      </c>
      <c r="F15" s="43" t="s">
        <v>35</v>
      </c>
    </row>
    <row r="16" spans="1:6" ht="24.95" customHeight="1">
      <c r="B16" s="45" t="s">
        <v>69</v>
      </c>
      <c r="C16" s="48"/>
      <c r="D16" s="49"/>
      <c r="E16" s="45" t="s">
        <v>70</v>
      </c>
      <c r="F16" s="48"/>
    </row>
    <row r="17" spans="2:6" ht="24.95" customHeight="1">
      <c r="B17" s="46" t="s">
        <v>68</v>
      </c>
      <c r="C17" s="46" t="s">
        <v>65</v>
      </c>
      <c r="D17" s="46"/>
      <c r="E17" s="46" t="s">
        <v>68</v>
      </c>
      <c r="F17" s="46" t="s">
        <v>65</v>
      </c>
    </row>
    <row r="18" spans="2:6" ht="24.95" customHeight="1">
      <c r="B18" s="47">
        <v>2850986</v>
      </c>
      <c r="C18" s="47">
        <v>2744227</v>
      </c>
      <c r="D18" s="47"/>
      <c r="E18" s="47">
        <v>2410004</v>
      </c>
      <c r="F18" s="47">
        <v>2268563</v>
      </c>
    </row>
    <row r="19" spans="2:6" ht="24.95" customHeight="1">
      <c r="B19" s="43" t="s">
        <v>72</v>
      </c>
      <c r="F19" s="43" t="s">
        <v>35</v>
      </c>
    </row>
    <row r="20" spans="2:6" ht="24.95" customHeight="1">
      <c r="B20" s="45" t="s">
        <v>69</v>
      </c>
      <c r="C20" s="48"/>
      <c r="D20" s="49"/>
      <c r="E20" s="45" t="s">
        <v>70</v>
      </c>
      <c r="F20" s="48"/>
    </row>
    <row r="21" spans="2:6" ht="24.95" customHeight="1">
      <c r="B21" s="46" t="s">
        <v>68</v>
      </c>
      <c r="C21" s="46" t="s">
        <v>65</v>
      </c>
      <c r="D21" s="46"/>
      <c r="E21" s="46" t="s">
        <v>68</v>
      </c>
      <c r="F21" s="46" t="s">
        <v>65</v>
      </c>
    </row>
    <row r="22" spans="2:6" ht="24.95" customHeight="1">
      <c r="B22" s="47">
        <v>463287</v>
      </c>
      <c r="C22" s="47">
        <v>334295</v>
      </c>
      <c r="D22" s="47"/>
      <c r="E22" s="47">
        <v>1850035</v>
      </c>
      <c r="F22" s="47">
        <v>1568817</v>
      </c>
    </row>
  </sheetData>
  <mergeCells count="8">
    <mergeCell ref="B6:C6"/>
    <mergeCell ref="E6:F6"/>
    <mergeCell ref="B10:C10"/>
    <mergeCell ref="E10:F10"/>
    <mergeCell ref="B16:C16"/>
    <mergeCell ref="E16:F16"/>
    <mergeCell ref="B20:C20"/>
    <mergeCell ref="E20:F20"/>
  </mergeCells>
  <phoneticPr fontId="2"/>
  <pageMargins left="0.75" right="0.75" top="0.74" bottom="0.64" header="0.51200000000000001" footer="0.51200000000000001"/>
  <pageSetup paperSize="9" fitToWidth="1" fitToHeight="1" orientation="portrait" usePrinterDefaults="1" horizontalDpi="400"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11"/>
  </sheetPr>
  <dimension ref="A1:G30"/>
  <sheetViews>
    <sheetView view="pageBreakPreview" zoomScale="60" zoomScaleNormal="80" workbookViewId="0">
      <selection activeCell="M23" sqref="M23"/>
    </sheetView>
  </sheetViews>
  <sheetFormatPr defaultRowHeight="27" customHeight="1"/>
  <cols>
    <col min="1" max="1" width="5.25" customWidth="1"/>
    <col min="2" max="2" width="8.875" customWidth="1"/>
    <col min="3" max="3" width="13.875" customWidth="1"/>
    <col min="4" max="4" width="20.625" customWidth="1"/>
    <col min="5" max="5" width="13" customWidth="1"/>
    <col min="6" max="6" width="15.125" customWidth="1"/>
    <col min="7" max="7" width="10" style="52" customWidth="1"/>
  </cols>
  <sheetData>
    <row r="1" spans="1:7" ht="27" customHeight="1">
      <c r="A1" s="53"/>
      <c r="B1" s="58" t="s">
        <v>108</v>
      </c>
      <c r="C1" s="58"/>
      <c r="D1" s="58"/>
      <c r="E1" s="53"/>
      <c r="F1" s="53" t="s">
        <v>103</v>
      </c>
    </row>
    <row r="2" spans="1:7" ht="27" customHeight="1">
      <c r="A2" s="53"/>
      <c r="B2" s="53"/>
      <c r="C2" s="53"/>
      <c r="D2" s="53"/>
      <c r="F2" s="70" t="s">
        <v>36</v>
      </c>
    </row>
    <row r="3" spans="1:7" ht="27" customHeight="1">
      <c r="A3" s="54" t="s">
        <v>0</v>
      </c>
      <c r="B3" s="59"/>
      <c r="C3" s="62"/>
      <c r="D3" s="65" t="s">
        <v>60</v>
      </c>
      <c r="E3" s="67" t="s">
        <v>22</v>
      </c>
      <c r="F3" s="73" t="s">
        <v>8</v>
      </c>
      <c r="G3" s="78"/>
    </row>
    <row r="4" spans="1:7" ht="27" customHeight="1">
      <c r="A4" s="55"/>
      <c r="B4" s="60" t="s">
        <v>48</v>
      </c>
      <c r="C4" s="63"/>
      <c r="D4" s="63">
        <v>3424897</v>
      </c>
      <c r="E4" s="68">
        <v>3183777</v>
      </c>
      <c r="F4" s="74">
        <v>0.41499999999999998</v>
      </c>
      <c r="G4" s="79">
        <f t="shared" ref="G4:G13" si="0">E4/$E$14</f>
        <v>0.41520023599213984</v>
      </c>
    </row>
    <row r="5" spans="1:7" ht="27" customHeight="1">
      <c r="A5" s="56" t="s">
        <v>50</v>
      </c>
      <c r="B5" s="60" t="s">
        <v>71</v>
      </c>
      <c r="C5" s="63"/>
      <c r="D5" s="63">
        <v>3015802</v>
      </c>
      <c r="E5" s="68">
        <v>2783779</v>
      </c>
      <c r="F5" s="74">
        <v>0.36299999999999999</v>
      </c>
      <c r="G5" s="79">
        <f t="shared" si="0"/>
        <v>0.36303600966712274</v>
      </c>
    </row>
    <row r="6" spans="1:7" ht="27" customHeight="1">
      <c r="A6" s="56"/>
      <c r="B6" s="60" t="s">
        <v>74</v>
      </c>
      <c r="C6" s="63"/>
      <c r="D6" s="63">
        <v>409095</v>
      </c>
      <c r="E6" s="68">
        <v>399998</v>
      </c>
      <c r="F6" s="74">
        <v>5.1999999999999998e-002</v>
      </c>
      <c r="G6" s="79">
        <f t="shared" si="0"/>
        <v>5.2164226325017098e-002</v>
      </c>
    </row>
    <row r="7" spans="1:7" ht="27" customHeight="1">
      <c r="A7" s="55"/>
      <c r="B7" s="60" t="s">
        <v>40</v>
      </c>
      <c r="C7" s="63"/>
      <c r="D7" s="63">
        <v>3777661</v>
      </c>
      <c r="E7" s="68">
        <v>3402551</v>
      </c>
      <c r="F7" s="74">
        <v>0.44400000000000001</v>
      </c>
      <c r="G7" s="79">
        <f t="shared" si="0"/>
        <v>0.44373081977013196</v>
      </c>
    </row>
    <row r="8" spans="1:7" ht="27" customHeight="1">
      <c r="A8" s="56" t="s">
        <v>50</v>
      </c>
      <c r="B8" s="60" t="s">
        <v>40</v>
      </c>
      <c r="C8" s="63"/>
      <c r="D8" s="63">
        <v>3751567</v>
      </c>
      <c r="E8" s="68">
        <v>3376457</v>
      </c>
      <c r="F8" s="74">
        <v>0.44</v>
      </c>
      <c r="G8" s="79">
        <f t="shared" si="0"/>
        <v>0.44032786945106789</v>
      </c>
    </row>
    <row r="9" spans="1:7" ht="27" customHeight="1">
      <c r="A9" s="56"/>
      <c r="B9" s="60" t="s">
        <v>51</v>
      </c>
      <c r="C9" s="63"/>
      <c r="D9" s="63">
        <v>26094</v>
      </c>
      <c r="E9" s="68">
        <v>26094</v>
      </c>
      <c r="F9" s="75">
        <v>4.0000000000000001e-003</v>
      </c>
      <c r="G9" s="79">
        <f t="shared" si="0"/>
        <v>3.4029503190640856e-003</v>
      </c>
    </row>
    <row r="10" spans="1:7" ht="27" customHeight="1">
      <c r="A10" s="55"/>
      <c r="B10" s="60" t="s">
        <v>52</v>
      </c>
      <c r="C10" s="63"/>
      <c r="D10" s="63">
        <v>141129</v>
      </c>
      <c r="E10" s="68">
        <v>126022</v>
      </c>
      <c r="F10" s="74">
        <v>1.6e-002</v>
      </c>
      <c r="G10" s="79">
        <f t="shared" si="0"/>
        <v>1.6434682498240753e-002</v>
      </c>
    </row>
    <row r="11" spans="1:7" ht="27" customHeight="1">
      <c r="A11" s="55"/>
      <c r="B11" s="60" t="s">
        <v>53</v>
      </c>
      <c r="C11" s="63"/>
      <c r="D11" s="63">
        <v>437828</v>
      </c>
      <c r="E11" s="68">
        <v>437828</v>
      </c>
      <c r="F11" s="74">
        <v>5.7000000000000002e-002</v>
      </c>
      <c r="G11" s="79">
        <f t="shared" si="0"/>
        <v>5.7097682696987451e-002</v>
      </c>
    </row>
    <row r="12" spans="1:7" ht="27" customHeight="1">
      <c r="A12" s="55"/>
      <c r="B12" s="60" t="s">
        <v>4</v>
      </c>
      <c r="C12" s="63"/>
      <c r="D12" s="63">
        <v>0</v>
      </c>
      <c r="E12" s="68">
        <v>0</v>
      </c>
      <c r="F12" s="74">
        <v>0</v>
      </c>
      <c r="G12" s="79">
        <f t="shared" si="0"/>
        <v>0</v>
      </c>
    </row>
    <row r="13" spans="1:7" ht="27" customHeight="1">
      <c r="A13" s="55"/>
      <c r="B13" s="60" t="s">
        <v>10</v>
      </c>
      <c r="C13" s="63"/>
      <c r="D13" s="63">
        <v>572953</v>
      </c>
      <c r="E13" s="68">
        <v>517874</v>
      </c>
      <c r="F13" s="74">
        <v>6.8000000000000005e-002</v>
      </c>
      <c r="G13" s="79">
        <f t="shared" si="0"/>
        <v>6.7536579042499975e-002</v>
      </c>
    </row>
    <row r="14" spans="1:7" ht="27" customHeight="1">
      <c r="A14" s="57" t="s">
        <v>75</v>
      </c>
      <c r="B14" s="61"/>
      <c r="C14" s="64"/>
      <c r="D14" s="66">
        <f>SUM(D4,D7,D10:D13)</f>
        <v>8354468</v>
      </c>
      <c r="E14" s="69">
        <f>SUM(E4,E7,E10:E13)</f>
        <v>7668052</v>
      </c>
      <c r="F14" s="76">
        <f>F4+F7+F10+F11+F12+F13</f>
        <v>1</v>
      </c>
      <c r="G14" s="80"/>
    </row>
    <row r="15" spans="1:7" ht="27" customHeight="1">
      <c r="A15" s="53"/>
      <c r="B15" s="53"/>
      <c r="C15" s="53"/>
      <c r="D15" s="53"/>
      <c r="E15" s="70"/>
      <c r="F15" s="77"/>
    </row>
    <row r="16" spans="1:7" ht="27" customHeight="1">
      <c r="A16" s="53"/>
      <c r="B16" s="53"/>
      <c r="C16" s="53"/>
      <c r="D16" s="53"/>
      <c r="F16" s="70" t="s">
        <v>106</v>
      </c>
    </row>
    <row r="17" spans="1:6" ht="27" customHeight="1">
      <c r="A17" s="54" t="s">
        <v>0</v>
      </c>
      <c r="B17" s="59"/>
      <c r="C17" s="62"/>
      <c r="D17" s="65" t="s">
        <v>60</v>
      </c>
      <c r="E17" s="67" t="s">
        <v>22</v>
      </c>
      <c r="F17" s="73" t="s">
        <v>8</v>
      </c>
    </row>
    <row r="18" spans="1:6" ht="27" customHeight="1">
      <c r="A18" s="55"/>
      <c r="B18" s="60" t="s">
        <v>48</v>
      </c>
      <c r="C18" s="63"/>
      <c r="D18" s="63">
        <v>342490</v>
      </c>
      <c r="E18" s="71">
        <v>318378</v>
      </c>
      <c r="F18" s="74">
        <f>E18/$E$28</f>
        <v>0.41520073551946063</v>
      </c>
    </row>
    <row r="19" spans="1:6" ht="27" customHeight="1">
      <c r="A19" s="56" t="s">
        <v>50</v>
      </c>
      <c r="B19" s="60" t="s">
        <v>71</v>
      </c>
      <c r="C19" s="63"/>
      <c r="D19" s="63">
        <v>301580</v>
      </c>
      <c r="E19" s="68">
        <v>278378</v>
      </c>
      <c r="F19" s="74">
        <f>E19/$E$28</f>
        <v>0.36303623476633562</v>
      </c>
    </row>
    <row r="20" spans="1:6" ht="27" customHeight="1">
      <c r="A20" s="56"/>
      <c r="B20" s="60" t="s">
        <v>74</v>
      </c>
      <c r="C20" s="63"/>
      <c r="D20" s="63">
        <v>40910</v>
      </c>
      <c r="E20" s="68">
        <v>40000</v>
      </c>
      <c r="F20" s="74">
        <f>E20/$E$28</f>
        <v>5.2164500753124982e-002</v>
      </c>
    </row>
    <row r="21" spans="1:6" ht="27" customHeight="1">
      <c r="A21" s="55"/>
      <c r="B21" s="60" t="s">
        <v>40</v>
      </c>
      <c r="C21" s="63"/>
      <c r="D21" s="63">
        <v>377766</v>
      </c>
      <c r="E21" s="71">
        <v>340255</v>
      </c>
      <c r="F21" s="74">
        <f>E21/$E$28</f>
        <v>0.44373080509386348</v>
      </c>
    </row>
    <row r="22" spans="1:6" ht="27" customHeight="1">
      <c r="A22" s="56" t="s">
        <v>50</v>
      </c>
      <c r="B22" s="60" t="s">
        <v>40</v>
      </c>
      <c r="C22" s="63"/>
      <c r="D22" s="63">
        <v>375157</v>
      </c>
      <c r="E22" s="71">
        <v>337646</v>
      </c>
      <c r="F22" s="74">
        <f>E22/$E$28</f>
        <v>0.44032837553224091</v>
      </c>
    </row>
    <row r="23" spans="1:6" ht="27" customHeight="1">
      <c r="A23" s="56"/>
      <c r="B23" s="60" t="s">
        <v>51</v>
      </c>
      <c r="C23" s="63"/>
      <c r="D23" s="63">
        <v>2609</v>
      </c>
      <c r="E23" s="71">
        <v>2609</v>
      </c>
      <c r="F23" s="75">
        <v>4.0000000000000001e-003</v>
      </c>
    </row>
    <row r="24" spans="1:6" ht="27" customHeight="1">
      <c r="A24" s="55"/>
      <c r="B24" s="60" t="s">
        <v>52</v>
      </c>
      <c r="C24" s="63"/>
      <c r="D24" s="63">
        <v>14113</v>
      </c>
      <c r="E24" s="71">
        <v>12602</v>
      </c>
      <c r="F24" s="74">
        <f>E24/$E$28</f>
        <v>1.6434425962272025e-002</v>
      </c>
    </row>
    <row r="25" spans="1:6" ht="27" customHeight="1">
      <c r="A25" s="55"/>
      <c r="B25" s="60" t="s">
        <v>53</v>
      </c>
      <c r="C25" s="63"/>
      <c r="D25" s="63">
        <v>43783</v>
      </c>
      <c r="E25" s="71">
        <v>43783</v>
      </c>
      <c r="F25" s="74">
        <f>E25/$E$28</f>
        <v>5.7097958411851772e-002</v>
      </c>
    </row>
    <row r="26" spans="1:6" ht="27" customHeight="1">
      <c r="A26" s="55"/>
      <c r="B26" s="60" t="s">
        <v>4</v>
      </c>
      <c r="C26" s="63"/>
      <c r="D26" s="63">
        <v>0</v>
      </c>
      <c r="E26" s="71">
        <v>0</v>
      </c>
      <c r="F26" s="74">
        <f>E26/$E$28</f>
        <v>0</v>
      </c>
    </row>
    <row r="27" spans="1:6" ht="27" customHeight="1">
      <c r="A27" s="55"/>
      <c r="B27" s="60" t="s">
        <v>10</v>
      </c>
      <c r="C27" s="63"/>
      <c r="D27" s="63">
        <v>57295</v>
      </c>
      <c r="E27" s="71">
        <v>51787</v>
      </c>
      <c r="F27" s="74">
        <f>E27/$E$28</f>
        <v>6.7536075012552085e-002</v>
      </c>
    </row>
    <row r="28" spans="1:6" ht="27" customHeight="1">
      <c r="A28" s="57" t="s">
        <v>75</v>
      </c>
      <c r="B28" s="61"/>
      <c r="C28" s="64"/>
      <c r="D28" s="66">
        <f>SUM(D18,D21,D24:D27)</f>
        <v>835447</v>
      </c>
      <c r="E28" s="69">
        <f>SUM(E18,E21,E24:E27)</f>
        <v>766805</v>
      </c>
      <c r="F28" s="76">
        <f>SUM(F19:F20,F22:F23,F24:F27)</f>
        <v>1.0005975704383774</v>
      </c>
    </row>
    <row r="30" spans="1:6" ht="27" customHeight="1">
      <c r="E30" s="72"/>
    </row>
  </sheetData>
  <mergeCells count="8">
    <mergeCell ref="A3:C3"/>
    <mergeCell ref="A14:C14"/>
    <mergeCell ref="A17:C17"/>
    <mergeCell ref="A28:C28"/>
    <mergeCell ref="A5:A6"/>
    <mergeCell ref="A8:A9"/>
    <mergeCell ref="A19:A20"/>
    <mergeCell ref="A22:A23"/>
  </mergeCells>
  <phoneticPr fontId="2"/>
  <pageMargins left="0.9" right="0.49" top="1" bottom="1" header="0.51200000000000001" footer="0.51200000000000001"/>
  <pageSetup paperSize="9" fitToWidth="1" fitToHeight="1" orientation="portrait" usePrinterDefaults="1" horizontalDpi="400"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11"/>
  </sheetPr>
  <dimension ref="A1:C9"/>
  <sheetViews>
    <sheetView workbookViewId="0">
      <selection activeCell="D11" sqref="D11"/>
    </sheetView>
  </sheetViews>
  <sheetFormatPr defaultRowHeight="30" customHeight="1"/>
  <cols>
    <col min="1" max="1" width="5.25" style="1" customWidth="1"/>
    <col min="2" max="2" width="39.75" style="1" customWidth="1"/>
    <col min="3" max="3" width="20.125" style="1" customWidth="1"/>
    <col min="4" max="4" width="14.625" style="1" bestFit="1" customWidth="1"/>
    <col min="5" max="5" width="13" style="1" customWidth="1"/>
    <col min="6" max="6" width="19.625" style="1" customWidth="1"/>
    <col min="7" max="16384" width="9" style="1" customWidth="1"/>
  </cols>
  <sheetData>
    <row r="1" spans="1:3" ht="30" customHeight="1">
      <c r="C1" s="90" t="s">
        <v>92</v>
      </c>
    </row>
    <row r="2" spans="1:3" ht="30" customHeight="1"/>
    <row r="3" spans="1:3" ht="30" customHeight="1">
      <c r="A3" s="1" t="s">
        <v>109</v>
      </c>
    </row>
    <row r="4" spans="1:3" ht="30" customHeight="1">
      <c r="C4" s="1" t="s">
        <v>85</v>
      </c>
    </row>
    <row r="5" spans="1:3" ht="30" customHeight="1">
      <c r="A5" s="81" t="s">
        <v>86</v>
      </c>
      <c r="B5" s="86"/>
      <c r="C5" s="91" t="s">
        <v>87</v>
      </c>
    </row>
    <row r="6" spans="1:3" ht="30" customHeight="1">
      <c r="A6" s="82" t="s">
        <v>80</v>
      </c>
      <c r="B6" s="87"/>
      <c r="C6" s="92">
        <v>24360030</v>
      </c>
    </row>
    <row r="7" spans="1:3" ht="39.950000000000003" customHeight="1">
      <c r="A7" s="83" t="s">
        <v>81</v>
      </c>
      <c r="B7" s="10" t="s">
        <v>84</v>
      </c>
      <c r="C7" s="92">
        <v>71115</v>
      </c>
    </row>
    <row r="8" spans="1:3" ht="39.950000000000003" customHeight="1">
      <c r="A8" s="84"/>
      <c r="B8" s="88" t="s">
        <v>91</v>
      </c>
      <c r="C8" s="92">
        <v>272085</v>
      </c>
    </row>
    <row r="9" spans="1:3" ht="30" customHeight="1">
      <c r="A9" s="85" t="s">
        <v>88</v>
      </c>
      <c r="B9" s="89"/>
      <c r="C9" s="93">
        <f>SUM(C6:C8)</f>
        <v>24703230</v>
      </c>
    </row>
    <row r="10" spans="1:3" ht="30" customHeight="1"/>
  </sheetData>
  <mergeCells count="4">
    <mergeCell ref="A5:B5"/>
    <mergeCell ref="A6:B6"/>
    <mergeCell ref="A9:B9"/>
    <mergeCell ref="A7:A8"/>
  </mergeCells>
  <phoneticPr fontId="2"/>
  <pageMargins left="0.75" right="0.75" top="1" bottom="1" header="0.51200000000000001" footer="0.51200000000000001"/>
  <pageSetup paperSize="9" fitToWidth="1" fitToHeight="1" orientation="portrait" usePrinterDefaults="1" horizontalDpi="400" verticalDpi="4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11"/>
  </sheetPr>
  <dimension ref="A2:E17"/>
  <sheetViews>
    <sheetView workbookViewId="0">
      <selection activeCell="C9" sqref="C9"/>
    </sheetView>
  </sheetViews>
  <sheetFormatPr defaultRowHeight="13.5"/>
  <cols>
    <col min="1" max="1" width="4.625" customWidth="1"/>
    <col min="2" max="2" width="19.625" customWidth="1"/>
    <col min="3" max="5" width="17.25" customWidth="1"/>
  </cols>
  <sheetData>
    <row r="2" spans="1:5" ht="18.75">
      <c r="B2" s="95" t="s">
        <v>93</v>
      </c>
    </row>
    <row r="3" spans="1:5">
      <c r="E3" t="s">
        <v>99</v>
      </c>
    </row>
    <row r="4" spans="1:5" ht="28.5" customHeight="1">
      <c r="B4" s="96" t="s">
        <v>67</v>
      </c>
      <c r="C4" s="96" t="s">
        <v>94</v>
      </c>
      <c r="D4" s="96" t="s">
        <v>95</v>
      </c>
      <c r="E4" s="96" t="s">
        <v>96</v>
      </c>
    </row>
    <row r="5" spans="1:5" ht="43.5" customHeight="1">
      <c r="B5" s="97" t="s">
        <v>63</v>
      </c>
      <c r="C5" s="97" t="s">
        <v>49</v>
      </c>
      <c r="D5" s="106">
        <v>10.8</v>
      </c>
      <c r="E5" s="106">
        <v>102.4</v>
      </c>
    </row>
    <row r="6" spans="1:5" ht="22.5" customHeight="1">
      <c r="A6" s="94" t="s">
        <v>97</v>
      </c>
      <c r="B6" s="98">
        <v>12.85</v>
      </c>
      <c r="C6" s="98">
        <v>17.850000000000001</v>
      </c>
      <c r="D6" s="107">
        <v>25</v>
      </c>
      <c r="E6" s="107">
        <v>350</v>
      </c>
    </row>
    <row r="7" spans="1:5" ht="20.25" customHeight="1">
      <c r="B7" t="s">
        <v>5</v>
      </c>
    </row>
    <row r="10" spans="1:5" ht="22.5" customHeight="1">
      <c r="B10" s="99" t="s">
        <v>78</v>
      </c>
    </row>
    <row r="11" spans="1:5">
      <c r="D11" t="s">
        <v>102</v>
      </c>
    </row>
    <row r="12" spans="1:5" ht="24.75" customHeight="1">
      <c r="B12" s="100" t="s">
        <v>25</v>
      </c>
      <c r="C12" s="100" t="s">
        <v>101</v>
      </c>
      <c r="D12" s="100" t="s">
        <v>98</v>
      </c>
    </row>
    <row r="13" spans="1:5" ht="32.25" customHeight="1">
      <c r="B13" s="101" t="s">
        <v>89</v>
      </c>
      <c r="C13" s="103">
        <v>9.6999999999999993</v>
      </c>
      <c r="D13" s="108">
        <v>1575301</v>
      </c>
    </row>
    <row r="14" spans="1:5" ht="32.25" customHeight="1">
      <c r="B14" s="102" t="s">
        <v>104</v>
      </c>
      <c r="C14" s="104" t="s">
        <v>38</v>
      </c>
      <c r="D14" s="109">
        <v>2326830</v>
      </c>
    </row>
    <row r="15" spans="1:5" ht="32.25" customHeight="1">
      <c r="B15" s="102" t="s">
        <v>105</v>
      </c>
      <c r="C15" s="105" t="s">
        <v>38</v>
      </c>
      <c r="D15" s="109">
        <v>1276678</v>
      </c>
    </row>
    <row r="16" spans="1:5" ht="6.75" customHeight="1"/>
    <row r="17" spans="2:2">
      <c r="B17" t="s">
        <v>100</v>
      </c>
    </row>
  </sheetData>
  <phoneticPr fontId="2"/>
  <pageMargins left="0.75" right="0.75" top="1" bottom="1" header="0.51200000000000001" footer="0.51200000000000001"/>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G15"/>
  <sheetViews>
    <sheetView workbookViewId="0">
      <selection activeCell="B2" sqref="B2"/>
    </sheetView>
  </sheetViews>
  <sheetFormatPr defaultRowHeight="13.5"/>
  <cols>
    <col min="1" max="1" width="5.25" customWidth="1"/>
    <col min="2" max="2" width="8.875" customWidth="1"/>
    <col min="3" max="3" width="13.875" customWidth="1"/>
    <col min="4" max="5" width="20" customWidth="1"/>
    <col min="6" max="6" width="15.125" customWidth="1"/>
    <col min="7" max="7" width="3.25" customWidth="1"/>
    <col min="8" max="8" width="12.75" customWidth="1"/>
  </cols>
  <sheetData>
    <row r="1" spans="1:7" ht="27" customHeight="1">
      <c r="A1" s="53"/>
      <c r="B1" s="58" t="s">
        <v>119</v>
      </c>
      <c r="C1" s="58"/>
      <c r="D1" s="58"/>
      <c r="E1" s="53"/>
      <c r="F1" s="53"/>
    </row>
    <row r="2" spans="1:7" ht="27" customHeight="1">
      <c r="A2" s="53"/>
      <c r="B2" s="53"/>
      <c r="C2" s="53"/>
      <c r="D2" s="53"/>
      <c r="F2" s="70" t="s">
        <v>36</v>
      </c>
    </row>
    <row r="3" spans="1:7" ht="27" customHeight="1">
      <c r="A3" s="54" t="s">
        <v>0</v>
      </c>
      <c r="B3" s="59"/>
      <c r="C3" s="62"/>
      <c r="D3" s="65" t="s">
        <v>60</v>
      </c>
      <c r="E3" s="67" t="s">
        <v>22</v>
      </c>
      <c r="F3" s="73" t="s">
        <v>8</v>
      </c>
    </row>
    <row r="4" spans="1:7" ht="27" customHeight="1">
      <c r="A4" s="55"/>
      <c r="B4" s="60" t="s">
        <v>48</v>
      </c>
      <c r="C4" s="63"/>
      <c r="D4" s="63">
        <v>3211983</v>
      </c>
      <c r="E4" s="63">
        <v>3082292</v>
      </c>
      <c r="F4" s="74">
        <f t="shared" ref="F4:F14" si="0">E4/$E$14</f>
        <v>0.39397346721197379</v>
      </c>
    </row>
    <row r="5" spans="1:7" ht="27" customHeight="1">
      <c r="A5" s="56" t="s">
        <v>50</v>
      </c>
      <c r="B5" s="60" t="s">
        <v>71</v>
      </c>
      <c r="C5" s="63"/>
      <c r="D5" s="63">
        <v>2810001</v>
      </c>
      <c r="E5" s="68">
        <v>2684065</v>
      </c>
      <c r="F5" s="74">
        <f t="shared" si="0"/>
        <v>0.34307275049615887</v>
      </c>
    </row>
    <row r="6" spans="1:7" ht="27" customHeight="1">
      <c r="A6" s="56"/>
      <c r="B6" s="60" t="s">
        <v>74</v>
      </c>
      <c r="C6" s="63"/>
      <c r="D6" s="63">
        <v>401982</v>
      </c>
      <c r="E6" s="68">
        <v>398227</v>
      </c>
      <c r="F6" s="74">
        <f t="shared" si="0"/>
        <v>5.0900716715814955e-002</v>
      </c>
    </row>
    <row r="7" spans="1:7" ht="27" customHeight="1">
      <c r="A7" s="55"/>
      <c r="B7" s="60" t="s">
        <v>40</v>
      </c>
      <c r="C7" s="63"/>
      <c r="D7" s="63">
        <v>3746557</v>
      </c>
      <c r="E7" s="63">
        <v>3588620</v>
      </c>
      <c r="F7" s="74">
        <f t="shared" si="0"/>
        <v>0.45869147501477259</v>
      </c>
    </row>
    <row r="8" spans="1:7" ht="27" customHeight="1">
      <c r="A8" s="56" t="s">
        <v>50</v>
      </c>
      <c r="B8" s="60" t="s">
        <v>40</v>
      </c>
      <c r="C8" s="63"/>
      <c r="D8" s="63">
        <v>3723124</v>
      </c>
      <c r="E8" s="68">
        <v>3565187</v>
      </c>
      <c r="F8" s="74">
        <f t="shared" si="0"/>
        <v>0.45569630769863961</v>
      </c>
    </row>
    <row r="9" spans="1:7" ht="27" customHeight="1">
      <c r="A9" s="56"/>
      <c r="B9" s="60" t="s">
        <v>51</v>
      </c>
      <c r="C9" s="63"/>
      <c r="D9" s="63">
        <v>23433</v>
      </c>
      <c r="E9" s="68">
        <v>23433</v>
      </c>
      <c r="F9" s="74">
        <f t="shared" si="0"/>
        <v>2.9951673161329887e-003</v>
      </c>
    </row>
    <row r="10" spans="1:7" ht="27" customHeight="1">
      <c r="A10" s="55"/>
      <c r="B10" s="60" t="s">
        <v>52</v>
      </c>
      <c r="C10" s="63"/>
      <c r="D10" s="63">
        <v>217375</v>
      </c>
      <c r="E10" s="68">
        <v>201627</v>
      </c>
      <c r="F10" s="74">
        <f t="shared" si="0"/>
        <v>2.5771629772113946e-002</v>
      </c>
    </row>
    <row r="11" spans="1:7" ht="27" customHeight="1">
      <c r="A11" s="55"/>
      <c r="B11" s="60" t="s">
        <v>53</v>
      </c>
      <c r="C11" s="63"/>
      <c r="D11" s="63">
        <v>433820</v>
      </c>
      <c r="E11" s="68">
        <v>433820</v>
      </c>
      <c r="F11" s="74">
        <f t="shared" si="0"/>
        <v>5.5450155126736365e-002</v>
      </c>
    </row>
    <row r="12" spans="1:7" ht="27" customHeight="1">
      <c r="A12" s="55"/>
      <c r="B12" s="60" t="s">
        <v>4</v>
      </c>
      <c r="C12" s="63"/>
      <c r="D12" s="63">
        <v>0</v>
      </c>
      <c r="E12" s="68">
        <v>0</v>
      </c>
      <c r="F12" s="74">
        <f t="shared" si="0"/>
        <v>0</v>
      </c>
    </row>
    <row r="13" spans="1:7" ht="27" customHeight="1">
      <c r="A13" s="55"/>
      <c r="B13" s="60" t="s">
        <v>10</v>
      </c>
      <c r="C13" s="63"/>
      <c r="D13" s="63">
        <v>539716</v>
      </c>
      <c r="E13" s="68">
        <v>517244</v>
      </c>
      <c r="F13" s="74">
        <f t="shared" si="0"/>
        <v>6.6113272874403259e-002</v>
      </c>
    </row>
    <row r="14" spans="1:7" ht="27" customHeight="1">
      <c r="A14" s="57" t="s">
        <v>75</v>
      </c>
      <c r="B14" s="61"/>
      <c r="C14" s="64"/>
      <c r="D14" s="66">
        <f>SUM(D4,D7,D10:D13)</f>
        <v>8149451</v>
      </c>
      <c r="E14" s="69">
        <f>SUM(E4,E7,E10:E13)</f>
        <v>7823603</v>
      </c>
      <c r="F14" s="76">
        <f t="shared" si="0"/>
        <v>1</v>
      </c>
      <c r="G14" s="110"/>
    </row>
    <row r="15" spans="1:7" ht="27" customHeight="1">
      <c r="A15" s="53"/>
      <c r="B15" s="53"/>
      <c r="C15" s="53"/>
      <c r="D15" s="53"/>
      <c r="E15" s="70"/>
      <c r="F15" s="77"/>
    </row>
  </sheetData>
  <mergeCells count="4">
    <mergeCell ref="A3:C3"/>
    <mergeCell ref="A14:C14"/>
    <mergeCell ref="A5:A6"/>
    <mergeCell ref="A8:A9"/>
  </mergeCells>
  <phoneticPr fontId="2"/>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E9"/>
  <sheetViews>
    <sheetView workbookViewId="0">
      <selection activeCell="D12" sqref="D12:D13"/>
    </sheetView>
  </sheetViews>
  <sheetFormatPr defaultRowHeight="30" customHeight="1"/>
  <cols>
    <col min="1" max="1" width="5.25" style="1" customWidth="1"/>
    <col min="2" max="2" width="39.75" style="1" customWidth="1"/>
    <col min="3" max="3" width="20.125" style="1" customWidth="1"/>
    <col min="4" max="4" width="14.625" style="1" bestFit="1" customWidth="1"/>
    <col min="5" max="5" width="13" style="1" customWidth="1"/>
    <col min="6" max="6" width="19.625" style="1" customWidth="1"/>
    <col min="7" max="16384" width="9" style="1" customWidth="1"/>
  </cols>
  <sheetData>
    <row r="1" spans="1:5" ht="30" customHeight="1">
      <c r="C1" s="90"/>
    </row>
    <row r="2" spans="1:5" ht="30" customHeight="1">
      <c r="A2" s="1" t="s">
        <v>118</v>
      </c>
    </row>
    <row r="3" spans="1:5" ht="30" customHeight="1">
      <c r="C3" s="1" t="s">
        <v>85</v>
      </c>
    </row>
    <row r="4" spans="1:5" ht="30" customHeight="1">
      <c r="A4" s="81" t="s">
        <v>86</v>
      </c>
      <c r="B4" s="86"/>
      <c r="C4" s="91" t="s">
        <v>87</v>
      </c>
    </row>
    <row r="5" spans="1:5" ht="30" customHeight="1">
      <c r="A5" s="82" t="s">
        <v>80</v>
      </c>
      <c r="B5" s="87"/>
      <c r="C5" s="92">
        <v>24050952</v>
      </c>
    </row>
    <row r="6" spans="1:5" ht="39.950000000000003" customHeight="1">
      <c r="A6" s="83" t="s">
        <v>81</v>
      </c>
      <c r="B6" s="10" t="s">
        <v>84</v>
      </c>
      <c r="C6" s="92"/>
    </row>
    <row r="7" spans="1:5" ht="39.950000000000003" customHeight="1">
      <c r="A7" s="84"/>
      <c r="B7" s="88" t="s">
        <v>91</v>
      </c>
      <c r="C7" s="92">
        <v>380733</v>
      </c>
    </row>
    <row r="8" spans="1:5" ht="30" customHeight="1">
      <c r="A8" s="85" t="s">
        <v>88</v>
      </c>
      <c r="B8" s="89"/>
      <c r="C8" s="93">
        <f>SUM(C5:C7)</f>
        <v>24431685</v>
      </c>
      <c r="E8" s="30"/>
    </row>
    <row r="9" spans="1:5" ht="30" customHeight="1">
      <c r="A9" s="111" t="s">
        <v>113</v>
      </c>
    </row>
  </sheetData>
  <mergeCells count="4">
    <mergeCell ref="A4:B4"/>
    <mergeCell ref="A5:B5"/>
    <mergeCell ref="A8:B8"/>
    <mergeCell ref="A6:A7"/>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会計別決算額</vt:lpstr>
      <vt:lpstr xml:space="preserve">一般会計決算額 </vt:lpstr>
      <vt:lpstr>公営企業会計決算</vt:lpstr>
      <vt:lpstr>市税決算状況</vt:lpstr>
      <vt:lpstr>年度末市債現在高</vt:lpstr>
      <vt:lpstr>健全化</vt:lpstr>
      <vt:lpstr>市税の決算状況</vt:lpstr>
      <vt:lpstr>年度末市債残高</vt:lpstr>
    </vt:vector>
  </TitlesOfParts>
  <Company>財政課</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天理市役所</dc:creator>
  <cp:lastModifiedBy>PC2201-009</cp:lastModifiedBy>
  <cp:lastPrinted>2015-10-27T11:20:02Z</cp:lastPrinted>
  <dcterms:created xsi:type="dcterms:W3CDTF">2004-10-15T02:02:57Z</dcterms:created>
  <dcterms:modified xsi:type="dcterms:W3CDTF">2022-10-03T23:46:36Z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2022-10-03T23:46:36Z</vt:filetime>
  </property>
</Properties>
</file>