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wfile01\課別共有\財政課\ホームページ公表\決算（ＨＰ）\R2\"/>
    </mc:Choice>
  </mc:AlternateContent>
  <bookViews>
    <workbookView xWindow="10800" yWindow="225" windowWidth="7680" windowHeight="8040" tabRatio="913"/>
  </bookViews>
  <sheets>
    <sheet name="会計別決算額" sheetId="3" r:id="rId1"/>
    <sheet name="一般会計決算額 " sheetId="39" r:id="rId2"/>
    <sheet name="公営企業会計決算" sheetId="5" r:id="rId3"/>
    <sheet name="市税決算状況" sheetId="16" state="hidden" r:id="rId4"/>
    <sheet name="年度末市債現在高" sheetId="4" state="hidden" r:id="rId5"/>
    <sheet name="健全化" sheetId="31" state="hidden" r:id="rId6"/>
    <sheet name="市税の決算状況" sheetId="47" r:id="rId7"/>
    <sheet name="年度末市債残高" sheetId="48" r:id="rId8"/>
  </sheets>
  <definedNames>
    <definedName name="_xlnm.Print_Area" localSheetId="1">'一般会計決算額 '!$A$1:$F$47</definedName>
    <definedName name="_xlnm.Print_Area" localSheetId="3">市税決算状況!$A$1:$G$28</definedName>
    <definedName name="あ">会計別決算額!$B$1</definedName>
    <definedName name="い" localSheetId="1">#REF!</definedName>
    <definedName name="い">#REF!</definedName>
  </definedNames>
  <calcPr calcId="162913"/>
</workbook>
</file>

<file path=xl/calcChain.xml><?xml version="1.0" encoding="utf-8"?>
<calcChain xmlns="http://schemas.openxmlformats.org/spreadsheetml/2006/main">
  <c r="C10" i="3" l="1"/>
  <c r="C11" i="3" s="1"/>
  <c r="C27" i="39" l="1"/>
  <c r="D46" i="39"/>
  <c r="D27" i="39" l="1"/>
  <c r="E10" i="39" s="1"/>
  <c r="E8" i="39" l="1"/>
  <c r="E13" i="39"/>
  <c r="E20" i="39"/>
  <c r="E12" i="39"/>
  <c r="E23" i="39"/>
  <c r="E15" i="39"/>
  <c r="E6" i="39"/>
  <c r="E26" i="39"/>
  <c r="E22" i="39"/>
  <c r="E18" i="39"/>
  <c r="E14" i="39"/>
  <c r="E9" i="39"/>
  <c r="E24" i="39"/>
  <c r="E16" i="39"/>
  <c r="E7" i="39"/>
  <c r="E5" i="39"/>
  <c r="E19" i="39"/>
  <c r="E11" i="39"/>
  <c r="E25" i="39"/>
  <c r="E21" i="39"/>
  <c r="E17" i="39"/>
  <c r="C8" i="48"/>
  <c r="D10" i="3"/>
  <c r="D11" i="3" s="1"/>
  <c r="C46" i="39"/>
  <c r="F14" i="16"/>
  <c r="G5" i="16"/>
  <c r="G6" i="16"/>
  <c r="G9" i="16"/>
  <c r="G10" i="16"/>
  <c r="G13" i="16"/>
  <c r="G4" i="16"/>
  <c r="E14" i="16"/>
  <c r="G7" i="16" s="1"/>
  <c r="E28" i="16"/>
  <c r="F18" i="16" s="1"/>
  <c r="C9" i="4"/>
  <c r="D28" i="16"/>
  <c r="D14" i="16"/>
  <c r="E8" i="3"/>
  <c r="G9" i="3"/>
  <c r="G8" i="3"/>
  <c r="G7" i="3"/>
  <c r="G6" i="3"/>
  <c r="G5" i="3"/>
  <c r="G4" i="3"/>
  <c r="F10" i="3"/>
  <c r="F11" i="3" s="1"/>
  <c r="E9" i="3"/>
  <c r="E7" i="3"/>
  <c r="E6" i="3"/>
  <c r="E5" i="3"/>
  <c r="E4" i="3"/>
  <c r="E27" i="39" l="1"/>
  <c r="G12" i="16"/>
  <c r="G8" i="16"/>
  <c r="E33" i="39"/>
  <c r="E37" i="39"/>
  <c r="E41" i="39"/>
  <c r="E45" i="39"/>
  <c r="E35" i="39"/>
  <c r="E43" i="39"/>
  <c r="E40" i="39"/>
  <c r="E34" i="39"/>
  <c r="E38" i="39"/>
  <c r="E42" i="39"/>
  <c r="E32" i="39"/>
  <c r="E39" i="39"/>
  <c r="E36" i="39"/>
  <c r="E44" i="39"/>
  <c r="F19" i="16"/>
  <c r="F26" i="16"/>
  <c r="F27" i="16"/>
  <c r="F21" i="16"/>
  <c r="F24" i="16"/>
  <c r="F20" i="16"/>
  <c r="F25" i="16"/>
  <c r="F22" i="16"/>
  <c r="G11" i="16"/>
  <c r="E14" i="47"/>
  <c r="F8" i="47" s="1"/>
  <c r="D14" i="47"/>
  <c r="G10" i="3"/>
  <c r="E10" i="3"/>
  <c r="F7" i="47" l="1"/>
  <c r="F28" i="16"/>
  <c r="E46" i="39"/>
  <c r="F10" i="47"/>
  <c r="F5" i="47"/>
  <c r="F6" i="47"/>
  <c r="F9" i="47"/>
  <c r="F4" i="47"/>
  <c r="F11" i="47"/>
  <c r="F14" i="47"/>
  <c r="F12" i="47"/>
  <c r="F13" i="47"/>
  <c r="E11" i="3"/>
  <c r="G11" i="3"/>
</calcChain>
</file>

<file path=xl/sharedStrings.xml><?xml version="1.0" encoding="utf-8"?>
<sst xmlns="http://schemas.openxmlformats.org/spreadsheetml/2006/main" count="200" uniqueCount="139">
  <si>
    <t>支出済額</t>
    <rPh sb="0" eb="2">
      <t>シシュツ</t>
    </rPh>
    <rPh sb="2" eb="3">
      <t>ズ</t>
    </rPh>
    <rPh sb="3" eb="4">
      <t>ガク</t>
    </rPh>
    <phoneticPr fontId="2"/>
  </si>
  <si>
    <t>市　　　税</t>
    <rPh sb="0" eb="5">
      <t>シゼイ</t>
    </rPh>
    <phoneticPr fontId="2"/>
  </si>
  <si>
    <t>公  　債  　費</t>
    <rPh sb="0" eb="5">
      <t>コウサイ</t>
    </rPh>
    <rPh sb="8" eb="9">
      <t>ヒ</t>
    </rPh>
    <phoneticPr fontId="2"/>
  </si>
  <si>
    <t>歳　　入</t>
    <rPh sb="0" eb="4">
      <t>サイニュウ</t>
    </rPh>
    <phoneticPr fontId="2"/>
  </si>
  <si>
    <t>予算現額</t>
    <rPh sb="0" eb="2">
      <t>ヨサン</t>
    </rPh>
    <rPh sb="2" eb="3">
      <t>ゲン</t>
    </rPh>
    <rPh sb="3" eb="4">
      <t>ゲンガク</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</si>
  <si>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</si>
  <si>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</si>
  <si>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地方消費税交付金</t>
    <rPh sb="0" eb="2">
      <t>チホウ</t>
    </rPh>
    <rPh sb="2" eb="5">
      <t>ショウヒゼイ</t>
    </rPh>
    <rPh sb="5" eb="8">
      <t>コウフキン</t>
    </rPh>
    <phoneticPr fontId="2"/>
  </si>
  <si>
    <t>地方交付税</t>
    <rPh sb="0" eb="2">
      <t>チホウ</t>
    </rPh>
    <rPh sb="2" eb="5">
      <t>コウフゼイ</t>
    </rPh>
    <phoneticPr fontId="2"/>
  </si>
  <si>
    <t>交通安全対策特別交付金</t>
    <rPh sb="0" eb="2">
      <t>コウツウ</t>
    </rPh>
    <rPh sb="2" eb="4">
      <t>アンゼン</t>
    </rPh>
    <rPh sb="4" eb="6">
      <t>タイサク</t>
    </rPh>
    <rPh sb="6" eb="8">
      <t>トクベツ</t>
    </rPh>
    <rPh sb="8" eb="11">
      <t>コウフキン</t>
    </rPh>
    <phoneticPr fontId="2"/>
  </si>
  <si>
    <t>分担金及び負担金</t>
    <rPh sb="0" eb="3">
      <t>ブンタンキン</t>
    </rPh>
    <rPh sb="3" eb="4">
      <t>オヨ</t>
    </rPh>
    <rPh sb="5" eb="8">
      <t>フタンキン</t>
    </rPh>
    <phoneticPr fontId="2"/>
  </si>
  <si>
    <t>使用料及び手数料</t>
    <rPh sb="0" eb="2">
      <t>シヨウ</t>
    </rPh>
    <rPh sb="2" eb="3">
      <t>リョウ</t>
    </rPh>
    <rPh sb="3" eb="4">
      <t>オヨ</t>
    </rPh>
    <rPh sb="5" eb="8">
      <t>テスウリョウ</t>
    </rPh>
    <phoneticPr fontId="2"/>
  </si>
  <si>
    <t>国庫支出金</t>
    <rPh sb="0" eb="2">
      <t>コッコ</t>
    </rPh>
    <rPh sb="2" eb="5">
      <t>シシュツキン</t>
    </rPh>
    <phoneticPr fontId="2"/>
  </si>
  <si>
    <t>県 支 出 金</t>
    <rPh sb="0" eb="1">
      <t>ケン</t>
    </rPh>
    <rPh sb="2" eb="7">
      <t>シシュツキン</t>
    </rPh>
    <phoneticPr fontId="2"/>
  </si>
  <si>
    <t>寄　附　金</t>
    <rPh sb="0" eb="5">
      <t>キフキン</t>
    </rPh>
    <phoneticPr fontId="2"/>
  </si>
  <si>
    <t>繰　入　金</t>
    <rPh sb="0" eb="3">
      <t>クリイレ</t>
    </rPh>
    <rPh sb="4" eb="5">
      <t>キン</t>
    </rPh>
    <phoneticPr fontId="2"/>
  </si>
  <si>
    <t>繰　越　金</t>
    <rPh sb="0" eb="3">
      <t>クリコシ</t>
    </rPh>
    <rPh sb="4" eb="5">
      <t>キン</t>
    </rPh>
    <phoneticPr fontId="2"/>
  </si>
  <si>
    <t>市　　　債</t>
    <rPh sb="0" eb="5">
      <t>シサイ</t>
    </rPh>
    <phoneticPr fontId="2"/>
  </si>
  <si>
    <t>歳　　出</t>
    <rPh sb="0" eb="1">
      <t>サイニュウ</t>
    </rPh>
    <rPh sb="3" eb="4">
      <t>デ</t>
    </rPh>
    <phoneticPr fontId="2"/>
  </si>
  <si>
    <t>総　  務  　費</t>
    <rPh sb="0" eb="9">
      <t>ソウムヒ</t>
    </rPh>
    <phoneticPr fontId="2"/>
  </si>
  <si>
    <t>民　  生  　費</t>
    <rPh sb="0" eb="5">
      <t>ミンセイ</t>
    </rPh>
    <rPh sb="8" eb="9">
      <t>ヒ</t>
    </rPh>
    <phoneticPr fontId="2"/>
  </si>
  <si>
    <t>衛  　生  　費</t>
    <rPh sb="0" eb="9">
      <t>エイセイヒ</t>
    </rPh>
    <phoneticPr fontId="2"/>
  </si>
  <si>
    <t>労　  働　  費</t>
    <rPh sb="0" eb="9">
      <t>ロウドウヒ</t>
    </rPh>
    <phoneticPr fontId="2"/>
  </si>
  <si>
    <t>農  　林  　費</t>
    <rPh sb="0" eb="5">
      <t>ノウリン</t>
    </rPh>
    <rPh sb="8" eb="9">
      <t>ヒ</t>
    </rPh>
    <phoneticPr fontId="2"/>
  </si>
  <si>
    <t>商　  工  　費</t>
    <rPh sb="0" eb="5">
      <t>ショウコウ</t>
    </rPh>
    <rPh sb="8" eb="9">
      <t>ヒ</t>
    </rPh>
    <phoneticPr fontId="2"/>
  </si>
  <si>
    <t>土　  木  　費</t>
    <rPh sb="0" eb="5">
      <t>ドボク</t>
    </rPh>
    <rPh sb="8" eb="9">
      <t>ヒ</t>
    </rPh>
    <phoneticPr fontId="2"/>
  </si>
  <si>
    <t>教　  育  　費</t>
    <rPh sb="0" eb="9">
      <t>キョウイクヒ</t>
    </rPh>
    <phoneticPr fontId="2"/>
  </si>
  <si>
    <t>災 害 復 旧 費</t>
    <rPh sb="0" eb="3">
      <t>サイガイ</t>
    </rPh>
    <rPh sb="4" eb="9">
      <t>フッキュウヒ</t>
    </rPh>
    <phoneticPr fontId="2"/>
  </si>
  <si>
    <t>予　  備  　費</t>
    <rPh sb="0" eb="9">
      <t>ヨビヒ</t>
    </rPh>
    <phoneticPr fontId="2"/>
  </si>
  <si>
    <t>合　　　計</t>
    <rPh sb="0" eb="5">
      <t>ゴウケイ</t>
    </rPh>
    <phoneticPr fontId="2"/>
  </si>
  <si>
    <t>区　　分</t>
    <rPh sb="0" eb="4">
      <t>クブン</t>
    </rPh>
    <phoneticPr fontId="2"/>
  </si>
  <si>
    <t>収入済額</t>
    <rPh sb="0" eb="2">
      <t>シュウニュウ</t>
    </rPh>
    <rPh sb="2" eb="3">
      <t>ズ</t>
    </rPh>
    <rPh sb="3" eb="4">
      <t>ガク</t>
    </rPh>
    <phoneticPr fontId="2"/>
  </si>
  <si>
    <t>市　民　税</t>
    <rPh sb="0" eb="5">
      <t>シミンゼイ</t>
    </rPh>
    <phoneticPr fontId="2"/>
  </si>
  <si>
    <t>内訳</t>
    <rPh sb="0" eb="2">
      <t>ウチワケ</t>
    </rPh>
    <phoneticPr fontId="2"/>
  </si>
  <si>
    <t>固定資産税</t>
    <rPh sb="0" eb="2">
      <t>コテイ</t>
    </rPh>
    <rPh sb="2" eb="4">
      <t>シサン</t>
    </rPh>
    <rPh sb="4" eb="5">
      <t>ゼイ</t>
    </rPh>
    <phoneticPr fontId="2"/>
  </si>
  <si>
    <t>内訳</t>
    <rPh sb="0" eb="2">
      <t>ウチワケ</t>
    </rPh>
    <phoneticPr fontId="2"/>
  </si>
  <si>
    <t>交付金及び納付金</t>
    <rPh sb="0" eb="3">
      <t>コウフキン</t>
    </rPh>
    <rPh sb="3" eb="4">
      <t>オヨ</t>
    </rPh>
    <rPh sb="5" eb="8">
      <t>ノウフキン</t>
    </rPh>
    <phoneticPr fontId="2"/>
  </si>
  <si>
    <t>軽自動車税</t>
    <rPh sb="0" eb="1">
      <t>ケイ</t>
    </rPh>
    <rPh sb="1" eb="4">
      <t>ジドウシャ</t>
    </rPh>
    <rPh sb="4" eb="5">
      <t>ゼイ</t>
    </rPh>
    <phoneticPr fontId="2"/>
  </si>
  <si>
    <t>市たばこ税</t>
    <rPh sb="0" eb="1">
      <t>シ</t>
    </rPh>
    <rPh sb="4" eb="5">
      <t>ゼイ</t>
    </rPh>
    <phoneticPr fontId="2"/>
  </si>
  <si>
    <t>都市計画税</t>
    <rPh sb="0" eb="2">
      <t>トシ</t>
    </rPh>
    <rPh sb="2" eb="4">
      <t>ケイカク</t>
    </rPh>
    <rPh sb="4" eb="5">
      <t>ゼイ</t>
    </rPh>
    <phoneticPr fontId="2"/>
  </si>
  <si>
    <t>区　　　　分</t>
    <rPh sb="0" eb="1">
      <t>クブン</t>
    </rPh>
    <rPh sb="5" eb="6">
      <t>ブン</t>
    </rPh>
    <phoneticPr fontId="2"/>
  </si>
  <si>
    <t>収入済額</t>
    <rPh sb="0" eb="2">
      <t>シュウニュウ</t>
    </rPh>
    <rPh sb="2" eb="3">
      <t>スミ</t>
    </rPh>
    <rPh sb="3" eb="4">
      <t>ガク</t>
    </rPh>
    <phoneticPr fontId="2"/>
  </si>
  <si>
    <t>ゴルフ場利用税交付金</t>
    <rPh sb="3" eb="4">
      <t>ジョウ</t>
    </rPh>
    <rPh sb="4" eb="6">
      <t>リヨウ</t>
    </rPh>
    <rPh sb="6" eb="7">
      <t>ゼイ</t>
    </rPh>
    <rPh sb="7" eb="10">
      <t>コウフキン</t>
    </rPh>
    <phoneticPr fontId="2"/>
  </si>
  <si>
    <t>財 産 収 入</t>
    <rPh sb="0" eb="3">
      <t>ザイサン</t>
    </rPh>
    <rPh sb="4" eb="7">
      <t>シュウニュウ</t>
    </rPh>
    <phoneticPr fontId="2"/>
  </si>
  <si>
    <t>諸　収　入</t>
    <rPh sb="0" eb="1">
      <t>ショ</t>
    </rPh>
    <rPh sb="2" eb="5">
      <t>シュウニュウ</t>
    </rPh>
    <phoneticPr fontId="2"/>
  </si>
  <si>
    <t>予算現額</t>
    <rPh sb="0" eb="2">
      <t>ヨサン</t>
    </rPh>
    <rPh sb="2" eb="3">
      <t>ゲン</t>
    </rPh>
    <rPh sb="3" eb="4">
      <t>ゲンガク</t>
    </rPh>
    <phoneticPr fontId="2"/>
  </si>
  <si>
    <t>消　  防  　費</t>
    <rPh sb="0" eb="5">
      <t>ショウボウ</t>
    </rPh>
    <rPh sb="8" eb="9">
      <t>ヒ</t>
    </rPh>
    <phoneticPr fontId="2"/>
  </si>
  <si>
    <t>諸  支  出  金</t>
    <rPh sb="0" eb="1">
      <t>ショ</t>
    </rPh>
    <rPh sb="3" eb="7">
      <t>シシュツ</t>
    </rPh>
    <rPh sb="9" eb="10">
      <t>キン</t>
    </rPh>
    <phoneticPr fontId="2"/>
  </si>
  <si>
    <t>区　　　　　分</t>
    <rPh sb="0" eb="7">
      <t>クブン</t>
    </rPh>
    <phoneticPr fontId="2"/>
  </si>
  <si>
    <t>決　算　額</t>
    <rPh sb="0" eb="3">
      <t>ケッサン</t>
    </rPh>
    <rPh sb="4" eb="5">
      <t>ガク</t>
    </rPh>
    <phoneticPr fontId="2"/>
  </si>
  <si>
    <t>収益的収支</t>
    <rPh sb="0" eb="3">
      <t>シュウエキテキ</t>
    </rPh>
    <rPh sb="3" eb="5">
      <t>シュウシ</t>
    </rPh>
    <phoneticPr fontId="2"/>
  </si>
  <si>
    <t>予　算　額</t>
    <rPh sb="0" eb="3">
      <t>ヨサン</t>
    </rPh>
    <rPh sb="4" eb="5">
      <t>ガク</t>
    </rPh>
    <phoneticPr fontId="2"/>
  </si>
  <si>
    <t>予　算　額</t>
    <rPh sb="0" eb="3">
      <t>ヨサン</t>
    </rPh>
    <rPh sb="4" eb="5">
      <t>ガク</t>
    </rPh>
    <phoneticPr fontId="2"/>
  </si>
  <si>
    <t>収　　　　　入</t>
    <rPh sb="0" eb="7">
      <t>シュウニュウ</t>
    </rPh>
    <phoneticPr fontId="2"/>
  </si>
  <si>
    <t>支　　　　　出</t>
    <rPh sb="0" eb="7">
      <t>シシュツ</t>
    </rPh>
    <phoneticPr fontId="2"/>
  </si>
  <si>
    <t>資本的収支</t>
    <rPh sb="0" eb="2">
      <t>シホン</t>
    </rPh>
    <rPh sb="2" eb="3">
      <t>シュウエキテキ</t>
    </rPh>
    <rPh sb="3" eb="5">
      <t>シュウシ</t>
    </rPh>
    <phoneticPr fontId="2"/>
  </si>
  <si>
    <t>　(単位：千円)</t>
    <rPh sb="2" eb="4">
      <t>タンイ</t>
    </rPh>
    <rPh sb="5" eb="7">
      <t>センエン</t>
    </rPh>
    <phoneticPr fontId="2"/>
  </si>
  <si>
    <t>天理市水道事業会計</t>
    <rPh sb="0" eb="2">
      <t>テンリ</t>
    </rPh>
    <rPh sb="2" eb="3">
      <t>シリツ</t>
    </rPh>
    <rPh sb="3" eb="5">
      <t>スイドウ</t>
    </rPh>
    <rPh sb="5" eb="7">
      <t>ジギョウ</t>
    </rPh>
    <rPh sb="7" eb="9">
      <t>カイケイ</t>
    </rPh>
    <phoneticPr fontId="2"/>
  </si>
  <si>
    <t>　個　　　人</t>
    <rPh sb="1" eb="6">
      <t>コジン</t>
    </rPh>
    <phoneticPr fontId="2"/>
  </si>
  <si>
    <t>　法　　　人</t>
    <rPh sb="1" eb="6">
      <t>ホウジン</t>
    </rPh>
    <phoneticPr fontId="2"/>
  </si>
  <si>
    <t>特別土地保有税</t>
    <rPh sb="0" eb="2">
      <t>トクベツ</t>
    </rPh>
    <rPh sb="2" eb="4">
      <t>トチ</t>
    </rPh>
    <rPh sb="4" eb="6">
      <t>ホユウ</t>
    </rPh>
    <rPh sb="6" eb="7">
      <t>ゼイ</t>
    </rPh>
    <phoneticPr fontId="2"/>
  </si>
  <si>
    <t>合　  　計</t>
    <rPh sb="0" eb="6">
      <t>ゴウケイ</t>
    </rPh>
    <phoneticPr fontId="2"/>
  </si>
  <si>
    <t>調　定　額</t>
    <rPh sb="0" eb="1">
      <t>チョウテイ</t>
    </rPh>
    <rPh sb="2" eb="3">
      <t>テイ</t>
    </rPh>
    <rPh sb="4" eb="5">
      <t>ゲンガク</t>
    </rPh>
    <phoneticPr fontId="2"/>
  </si>
  <si>
    <t>地方特例交付金</t>
    <rPh sb="0" eb="2">
      <t>チホウ</t>
    </rPh>
    <rPh sb="2" eb="4">
      <t>トクレイ</t>
    </rPh>
    <rPh sb="4" eb="7">
      <t>コウフキン</t>
    </rPh>
    <phoneticPr fontId="2"/>
  </si>
  <si>
    <t xml:space="preserve">    （単位：千円）</t>
    <rPh sb="5" eb="7">
      <t>タンイ</t>
    </rPh>
    <rPh sb="8" eb="9">
      <t>セン</t>
    </rPh>
    <rPh sb="9" eb="10">
      <t>センエン</t>
    </rPh>
    <phoneticPr fontId="2"/>
  </si>
  <si>
    <t>　　　　（単位：千円）</t>
    <rPh sb="5" eb="7">
      <t>タンイ</t>
    </rPh>
    <rPh sb="8" eb="10">
      <t>センエン</t>
    </rPh>
    <phoneticPr fontId="2"/>
  </si>
  <si>
    <t>会　　　　計　　　　名</t>
    <rPh sb="0" eb="6">
      <t>カイケイ</t>
    </rPh>
    <rPh sb="10" eb="11">
      <t>メイ</t>
    </rPh>
    <phoneticPr fontId="2"/>
  </si>
  <si>
    <t>予算現額</t>
    <rPh sb="0" eb="2">
      <t>ヨサン</t>
    </rPh>
    <rPh sb="2" eb="3">
      <t>ゲンザイ</t>
    </rPh>
    <rPh sb="3" eb="4">
      <t>ゲンガク</t>
    </rPh>
    <phoneticPr fontId="2"/>
  </si>
  <si>
    <t>収入済額</t>
    <rPh sb="0" eb="2">
      <t>シュウニュウ</t>
    </rPh>
    <rPh sb="2" eb="3">
      <t>ズ</t>
    </rPh>
    <rPh sb="3" eb="4">
      <t>ガク</t>
    </rPh>
    <phoneticPr fontId="2"/>
  </si>
  <si>
    <t>収入率</t>
    <rPh sb="0" eb="2">
      <t>シュウニュウ</t>
    </rPh>
    <rPh sb="2" eb="3">
      <t>リツ</t>
    </rPh>
    <phoneticPr fontId="2"/>
  </si>
  <si>
    <t>支出済額</t>
    <rPh sb="0" eb="2">
      <t>シシュツ</t>
    </rPh>
    <rPh sb="2" eb="3">
      <t>ズ</t>
    </rPh>
    <rPh sb="3" eb="4">
      <t>ガク</t>
    </rPh>
    <phoneticPr fontId="2"/>
  </si>
  <si>
    <t>執行率</t>
    <rPh sb="0" eb="2">
      <t>シッコウ</t>
    </rPh>
    <rPh sb="2" eb="3">
      <t>リツ</t>
    </rPh>
    <phoneticPr fontId="2"/>
  </si>
  <si>
    <t>一　　般　　会　　計</t>
    <rPh sb="0" eb="4">
      <t>イッパン</t>
    </rPh>
    <rPh sb="6" eb="10">
      <t>カイケイ</t>
    </rPh>
    <phoneticPr fontId="2"/>
  </si>
  <si>
    <t>特別会計</t>
    <rPh sb="0" eb="2">
      <t>トクベツ</t>
    </rPh>
    <rPh sb="2" eb="4">
      <t>カイケイ</t>
    </rPh>
    <phoneticPr fontId="2"/>
  </si>
  <si>
    <t>国民健康保険特別会計</t>
    <rPh sb="0" eb="2">
      <t>コクミン</t>
    </rPh>
    <rPh sb="2" eb="4">
      <t>ケンコウ</t>
    </rPh>
    <rPh sb="4" eb="6">
      <t>ホケン</t>
    </rPh>
    <rPh sb="6" eb="8">
      <t>トクベツ</t>
    </rPh>
    <rPh sb="8" eb="10">
      <t>カイケイ</t>
    </rPh>
    <phoneticPr fontId="2"/>
  </si>
  <si>
    <t>介護保険特別会計</t>
    <rPh sb="0" eb="2">
      <t>カイゴ</t>
    </rPh>
    <rPh sb="2" eb="4">
      <t>ホケン</t>
    </rPh>
    <rPh sb="4" eb="6">
      <t>トクベツ</t>
    </rPh>
    <rPh sb="6" eb="8">
      <t>カイケイ</t>
    </rPh>
    <phoneticPr fontId="2"/>
  </si>
  <si>
    <t>住宅新築資金等貸付金特別会計</t>
    <rPh sb="0" eb="2">
      <t>ジュウタク</t>
    </rPh>
    <rPh sb="2" eb="4">
      <t>シンチク</t>
    </rPh>
    <rPh sb="4" eb="6">
      <t>シキン</t>
    </rPh>
    <rPh sb="6" eb="7">
      <t>トウ</t>
    </rPh>
    <rPh sb="7" eb="9">
      <t>カシツケ</t>
    </rPh>
    <rPh sb="9" eb="10">
      <t>キン</t>
    </rPh>
    <rPh sb="10" eb="12">
      <t>トクベツ</t>
    </rPh>
    <rPh sb="12" eb="14">
      <t>カイケイ</t>
    </rPh>
    <phoneticPr fontId="2"/>
  </si>
  <si>
    <t>　　(単位：千円)</t>
    <rPh sb="3" eb="5">
      <t>タンイ</t>
    </rPh>
    <rPh sb="6" eb="8">
      <t>センエン</t>
    </rPh>
    <phoneticPr fontId="2"/>
  </si>
  <si>
    <t>会　　計　　名</t>
    <rPh sb="0" eb="4">
      <t>カイケイ</t>
    </rPh>
    <rPh sb="6" eb="7">
      <t>メイ</t>
    </rPh>
    <phoneticPr fontId="2"/>
  </si>
  <si>
    <t>現　在　高</t>
    <rPh sb="0" eb="3">
      <t>ゲンザイ</t>
    </rPh>
    <rPh sb="4" eb="5">
      <t>タカ</t>
    </rPh>
    <phoneticPr fontId="2"/>
  </si>
  <si>
    <t>合　　　　　計</t>
    <rPh sb="0" eb="7">
      <t>ゴウケイ</t>
    </rPh>
    <phoneticPr fontId="2"/>
  </si>
  <si>
    <t>配当割交付金</t>
    <rPh sb="0" eb="2">
      <t>ハイトウ</t>
    </rPh>
    <rPh sb="2" eb="3">
      <t>ワリ</t>
    </rPh>
    <rPh sb="3" eb="6">
      <t>コウフキン</t>
    </rPh>
    <phoneticPr fontId="2"/>
  </si>
  <si>
    <t>株式等譲渡所得割交付金</t>
    <rPh sb="0" eb="2">
      <t>カブシキ</t>
    </rPh>
    <rPh sb="2" eb="3">
      <t>トウ</t>
    </rPh>
    <rPh sb="3" eb="5">
      <t>ジョウト</t>
    </rPh>
    <rPh sb="5" eb="7">
      <t>ショトク</t>
    </rPh>
    <rPh sb="7" eb="8">
      <t>ワ</t>
    </rPh>
    <rPh sb="8" eb="11">
      <t>コウフキン</t>
    </rPh>
    <phoneticPr fontId="2"/>
  </si>
  <si>
    <t>構成比（%）</t>
    <rPh sb="0" eb="3">
      <t>コウセイヒ</t>
    </rPh>
    <phoneticPr fontId="2"/>
  </si>
  <si>
    <t>土地区画整理事業特別会計</t>
    <rPh sb="0" eb="2">
      <t>トチ</t>
    </rPh>
    <rPh sb="2" eb="4">
      <t>クカク</t>
    </rPh>
    <rPh sb="4" eb="6">
      <t>セイリ</t>
    </rPh>
    <rPh sb="6" eb="8">
      <t>ジギョウ</t>
    </rPh>
    <rPh sb="8" eb="10">
      <t>トクベツ</t>
    </rPh>
    <rPh sb="10" eb="12">
      <t>カイケイ</t>
    </rPh>
    <phoneticPr fontId="2"/>
  </si>
  <si>
    <t>後期高齢者医療特別会計</t>
    <rPh sb="0" eb="2">
      <t>コウキ</t>
    </rPh>
    <rPh sb="2" eb="5">
      <t>コウレイシャ</t>
    </rPh>
    <rPh sb="5" eb="7">
      <t>イリョウ</t>
    </rPh>
    <rPh sb="7" eb="9">
      <t>トクベツ</t>
    </rPh>
    <rPh sb="9" eb="11">
      <t>カイケイ</t>
    </rPh>
    <phoneticPr fontId="2"/>
  </si>
  <si>
    <t>システム：
借入先別年度別償還調</t>
    <rPh sb="6" eb="8">
      <t>カリイレ</t>
    </rPh>
    <rPh sb="8" eb="9">
      <t>サキ</t>
    </rPh>
    <rPh sb="9" eb="10">
      <t>ベツ</t>
    </rPh>
    <rPh sb="10" eb="12">
      <t>ネンド</t>
    </rPh>
    <rPh sb="12" eb="13">
      <t>ベツ</t>
    </rPh>
    <rPh sb="13" eb="15">
      <t>ショウカン</t>
    </rPh>
    <rPh sb="15" eb="16">
      <t>シラベ</t>
    </rPh>
    <phoneticPr fontId="2"/>
  </si>
  <si>
    <t>健全化判断比率</t>
    <rPh sb="0" eb="3">
      <t>ケンゼンカ</t>
    </rPh>
    <rPh sb="3" eb="5">
      <t>ハンダン</t>
    </rPh>
    <rPh sb="5" eb="7">
      <t>ヒリツ</t>
    </rPh>
    <phoneticPr fontId="2"/>
  </si>
  <si>
    <t>実質赤字比率</t>
    <rPh sb="0" eb="2">
      <t>ジッシツ</t>
    </rPh>
    <rPh sb="2" eb="4">
      <t>アカジ</t>
    </rPh>
    <rPh sb="4" eb="6">
      <t>ヒリツ</t>
    </rPh>
    <phoneticPr fontId="2"/>
  </si>
  <si>
    <t>連結実質赤字比率</t>
    <rPh sb="0" eb="2">
      <t>レンケツ</t>
    </rPh>
    <rPh sb="2" eb="4">
      <t>ジッシツ</t>
    </rPh>
    <rPh sb="4" eb="6">
      <t>アカジ</t>
    </rPh>
    <rPh sb="6" eb="8">
      <t>ヒリツ</t>
    </rPh>
    <phoneticPr fontId="2"/>
  </si>
  <si>
    <t>実質公債費比率</t>
    <rPh sb="0" eb="2">
      <t>ジッシツ</t>
    </rPh>
    <rPh sb="2" eb="5">
      <t>コウサイヒ</t>
    </rPh>
    <rPh sb="5" eb="7">
      <t>ヒリツ</t>
    </rPh>
    <phoneticPr fontId="2"/>
  </si>
  <si>
    <t>将来負担比率</t>
    <rPh sb="0" eb="2">
      <t>ショウライ</t>
    </rPh>
    <rPh sb="2" eb="4">
      <t>フタン</t>
    </rPh>
    <rPh sb="4" eb="6">
      <t>ヒリツ</t>
    </rPh>
    <phoneticPr fontId="2"/>
  </si>
  <si>
    <t>※</t>
    <phoneticPr fontId="2"/>
  </si>
  <si>
    <t>※早期に財政の健全化を図る段階にあるかどうかを判断する基準の数値</t>
    <rPh sb="1" eb="3">
      <t>ソウキ</t>
    </rPh>
    <rPh sb="4" eb="6">
      <t>ザイセイ</t>
    </rPh>
    <rPh sb="7" eb="10">
      <t>ケンゼンカ</t>
    </rPh>
    <rPh sb="11" eb="12">
      <t>ハカ</t>
    </rPh>
    <rPh sb="13" eb="15">
      <t>ダンカイ</t>
    </rPh>
    <rPh sb="23" eb="25">
      <t>ハンダン</t>
    </rPh>
    <rPh sb="27" eb="29">
      <t>キジュン</t>
    </rPh>
    <rPh sb="30" eb="32">
      <t>スウチ</t>
    </rPh>
    <phoneticPr fontId="2"/>
  </si>
  <si>
    <t>資金不足比率</t>
    <rPh sb="0" eb="2">
      <t>シキン</t>
    </rPh>
    <rPh sb="2" eb="4">
      <t>フソク</t>
    </rPh>
    <rPh sb="4" eb="6">
      <t>ヒリツ</t>
    </rPh>
    <phoneticPr fontId="2"/>
  </si>
  <si>
    <t>事業の規模</t>
    <rPh sb="0" eb="2">
      <t>ジギョウ</t>
    </rPh>
    <rPh sb="3" eb="5">
      <t>キボ</t>
    </rPh>
    <phoneticPr fontId="2"/>
  </si>
  <si>
    <t>　　　　　　(単位：％）</t>
    <rPh sb="7" eb="9">
      <t>タンイ</t>
    </rPh>
    <phoneticPr fontId="2"/>
  </si>
  <si>
    <t>事業の規模とは、営業収益の額から受託工事収益の額を控除した額</t>
    <rPh sb="0" eb="2">
      <t>ジギョウ</t>
    </rPh>
    <rPh sb="3" eb="5">
      <t>キボ</t>
    </rPh>
    <rPh sb="8" eb="10">
      <t>エイギョウ</t>
    </rPh>
    <rPh sb="10" eb="12">
      <t>シュウエキ</t>
    </rPh>
    <rPh sb="13" eb="14">
      <t>ガク</t>
    </rPh>
    <rPh sb="16" eb="18">
      <t>ジュタク</t>
    </rPh>
    <rPh sb="18" eb="20">
      <t>コウジ</t>
    </rPh>
    <rPh sb="20" eb="22">
      <t>シュウエキ</t>
    </rPh>
    <rPh sb="23" eb="24">
      <t>ガク</t>
    </rPh>
    <rPh sb="25" eb="27">
      <t>コウジョ</t>
    </rPh>
    <rPh sb="29" eb="30">
      <t>ガク</t>
    </rPh>
    <phoneticPr fontId="2"/>
  </si>
  <si>
    <t>資金不足比率（％）</t>
    <rPh sb="0" eb="2">
      <t>シキン</t>
    </rPh>
    <rPh sb="2" eb="4">
      <t>フソク</t>
    </rPh>
    <rPh sb="4" eb="6">
      <t>ヒリツ</t>
    </rPh>
    <phoneticPr fontId="2"/>
  </si>
  <si>
    <t>　　　　(単位：千円）</t>
    <rPh sb="5" eb="7">
      <t>タンイ</t>
    </rPh>
    <rPh sb="8" eb="10">
      <t>センエン</t>
    </rPh>
    <phoneticPr fontId="2"/>
  </si>
  <si>
    <t>資金不足なし</t>
    <rPh sb="0" eb="2">
      <t>シキン</t>
    </rPh>
    <rPh sb="2" eb="4">
      <t>フソク</t>
    </rPh>
    <phoneticPr fontId="2"/>
  </si>
  <si>
    <t>決算統計０６表</t>
    <rPh sb="0" eb="2">
      <t>ケッサン</t>
    </rPh>
    <rPh sb="2" eb="4">
      <t>トウケイ</t>
    </rPh>
    <rPh sb="6" eb="7">
      <t>ヒョウ</t>
    </rPh>
    <phoneticPr fontId="2"/>
  </si>
  <si>
    <t>天理市立病院事業会計</t>
    <rPh sb="0" eb="3">
      <t>テンリシ</t>
    </rPh>
    <rPh sb="3" eb="4">
      <t>リツ</t>
    </rPh>
    <rPh sb="4" eb="6">
      <t>ビョウイン</t>
    </rPh>
    <rPh sb="6" eb="8">
      <t>ジギョウ</t>
    </rPh>
    <rPh sb="8" eb="10">
      <t>カイケイ</t>
    </rPh>
    <phoneticPr fontId="2"/>
  </si>
  <si>
    <t>天理市水道事業会計</t>
    <rPh sb="0" eb="3">
      <t>テンリシ</t>
    </rPh>
    <rPh sb="3" eb="5">
      <t>スイドウ</t>
    </rPh>
    <rPh sb="5" eb="7">
      <t>ジギョウ</t>
    </rPh>
    <rPh sb="7" eb="9">
      <t>カイケイ</t>
    </rPh>
    <phoneticPr fontId="2"/>
  </si>
  <si>
    <t>天理市下水道事業会計</t>
    <rPh sb="0" eb="3">
      <t>テンリシ</t>
    </rPh>
    <rPh sb="3" eb="6">
      <t>ゲスイドウ</t>
    </rPh>
    <rPh sb="6" eb="8">
      <t>ジギョウ</t>
    </rPh>
    <rPh sb="8" eb="10">
      <t>カイケイ</t>
    </rPh>
    <phoneticPr fontId="2"/>
  </si>
  <si>
    <t xml:space="preserve">    （単位：万円）</t>
    <rPh sb="5" eb="7">
      <t>タンイ</t>
    </rPh>
    <rPh sb="8" eb="9">
      <t>マン</t>
    </rPh>
    <rPh sb="9" eb="10">
      <t>センエン</t>
    </rPh>
    <phoneticPr fontId="2"/>
  </si>
  <si>
    <t>天理市下水道事業会計</t>
    <rPh sb="0" eb="2">
      <t>テンリ</t>
    </rPh>
    <rPh sb="2" eb="3">
      <t>シリツ</t>
    </rPh>
    <rPh sb="3" eb="4">
      <t>シタ</t>
    </rPh>
    <rPh sb="4" eb="6">
      <t>スイドウ</t>
    </rPh>
    <rPh sb="6" eb="8">
      <t>ジギョウ</t>
    </rPh>
    <rPh sb="8" eb="10">
      <t>カイケイ</t>
    </rPh>
    <phoneticPr fontId="2"/>
  </si>
  <si>
    <t>平成23年度市税収入状況（決算）</t>
    <rPh sb="0" eb="2">
      <t>ヘイセイ</t>
    </rPh>
    <rPh sb="4" eb="6">
      <t>ネンド</t>
    </rPh>
    <rPh sb="6" eb="8">
      <t>シゼイ</t>
    </rPh>
    <rPh sb="8" eb="10">
      <t>シュウニュウ</t>
    </rPh>
    <rPh sb="10" eb="12">
      <t>ジョウキョウ</t>
    </rPh>
    <rPh sb="13" eb="15">
      <t>ケッサン</t>
    </rPh>
    <phoneticPr fontId="2"/>
  </si>
  <si>
    <t>公営企業会計名</t>
    <rPh sb="0" eb="2">
      <t>コウエイ</t>
    </rPh>
    <rPh sb="2" eb="4">
      <t>キギョウ</t>
    </rPh>
    <rPh sb="4" eb="6">
      <t>カイケイ</t>
    </rPh>
    <rPh sb="6" eb="7">
      <t>メイ</t>
    </rPh>
    <phoneticPr fontId="2"/>
  </si>
  <si>
    <t>平成24年度末　市債現在高</t>
    <rPh sb="0" eb="2">
      <t>ヘイセイ</t>
    </rPh>
    <rPh sb="4" eb="6">
      <t>ネンド</t>
    </rPh>
    <rPh sb="6" eb="7">
      <t>マツ</t>
    </rPh>
    <rPh sb="8" eb="10">
      <t>シサイ</t>
    </rPh>
    <rPh sb="10" eb="13">
      <t>ゲンザイダカ</t>
    </rPh>
    <phoneticPr fontId="2"/>
  </si>
  <si>
    <t>赤字額なし
▲24.17</t>
    <rPh sb="0" eb="2">
      <t>アカジ</t>
    </rPh>
    <rPh sb="2" eb="3">
      <t>ガク</t>
    </rPh>
    <phoneticPr fontId="2"/>
  </si>
  <si>
    <t>赤字額なし
▲5.32</t>
    <rPh sb="0" eb="3">
      <t>アカジガク</t>
    </rPh>
    <phoneticPr fontId="2"/>
  </si>
  <si>
    <t>合　　　　計</t>
    <rPh sb="0" eb="6">
      <t>ゴウケイ</t>
    </rPh>
    <phoneticPr fontId="2"/>
  </si>
  <si>
    <t>　      （単位：千円）</t>
    <rPh sb="8" eb="10">
      <t>タンイ</t>
    </rPh>
    <rPh sb="11" eb="12">
      <t>セン</t>
    </rPh>
    <rPh sb="12" eb="13">
      <t>エン</t>
    </rPh>
    <phoneticPr fontId="2"/>
  </si>
  <si>
    <t>議  　会  　費</t>
    <rPh sb="0" eb="5">
      <t>ギカイ</t>
    </rPh>
    <rPh sb="8" eb="9">
      <t>ヒヨウ</t>
    </rPh>
    <phoneticPr fontId="2"/>
  </si>
  <si>
    <t xml:space="preserve">    （単位：千円）</t>
    <rPh sb="5" eb="7">
      <t>タンイ</t>
    </rPh>
    <rPh sb="8" eb="9">
      <t>セン</t>
    </rPh>
    <rPh sb="9" eb="10">
      <t>センエン</t>
    </rPh>
    <phoneticPr fontId="2"/>
  </si>
  <si>
    <t>区　　分</t>
    <rPh sb="0" eb="4">
      <t>クブン</t>
    </rPh>
    <phoneticPr fontId="2"/>
  </si>
  <si>
    <t>調　定　額</t>
    <rPh sb="0" eb="1">
      <t>チョウテイ</t>
    </rPh>
    <rPh sb="2" eb="3">
      <t>テイ</t>
    </rPh>
    <rPh sb="4" eb="5">
      <t>ゲンガク</t>
    </rPh>
    <phoneticPr fontId="2"/>
  </si>
  <si>
    <t>市　民　税</t>
    <rPh sb="0" eb="5">
      <t>シミンゼイ</t>
    </rPh>
    <phoneticPr fontId="2"/>
  </si>
  <si>
    <t>内訳</t>
    <rPh sb="0" eb="2">
      <t>ウチワケ</t>
    </rPh>
    <phoneticPr fontId="2"/>
  </si>
  <si>
    <t>　個　　　人</t>
    <rPh sb="1" eb="6">
      <t>コジン</t>
    </rPh>
    <phoneticPr fontId="2"/>
  </si>
  <si>
    <t>　法　　　人</t>
    <rPh sb="1" eb="6">
      <t>ホウジン</t>
    </rPh>
    <phoneticPr fontId="2"/>
  </si>
  <si>
    <t>固定資産税</t>
    <rPh sb="0" eb="2">
      <t>コテイ</t>
    </rPh>
    <rPh sb="2" eb="4">
      <t>シサン</t>
    </rPh>
    <rPh sb="4" eb="5">
      <t>ゼイ</t>
    </rPh>
    <phoneticPr fontId="2"/>
  </si>
  <si>
    <t>交付金及び納付金</t>
    <rPh sb="0" eb="3">
      <t>コウフキン</t>
    </rPh>
    <rPh sb="3" eb="4">
      <t>オヨ</t>
    </rPh>
    <rPh sb="5" eb="8">
      <t>ノウフキン</t>
    </rPh>
    <phoneticPr fontId="2"/>
  </si>
  <si>
    <t>軽自動車税</t>
    <rPh sb="0" eb="1">
      <t>ケイ</t>
    </rPh>
    <rPh sb="1" eb="4">
      <t>ジドウシャ</t>
    </rPh>
    <rPh sb="4" eb="5">
      <t>ゼイ</t>
    </rPh>
    <phoneticPr fontId="2"/>
  </si>
  <si>
    <t>市たばこ税</t>
    <rPh sb="0" eb="1">
      <t>シ</t>
    </rPh>
    <rPh sb="4" eb="5">
      <t>ゼイ</t>
    </rPh>
    <phoneticPr fontId="2"/>
  </si>
  <si>
    <t>特別土地保有税</t>
    <rPh sb="0" eb="2">
      <t>トクベツ</t>
    </rPh>
    <rPh sb="2" eb="4">
      <t>トチ</t>
    </rPh>
    <rPh sb="4" eb="6">
      <t>ホユウ</t>
    </rPh>
    <rPh sb="6" eb="7">
      <t>ゼイ</t>
    </rPh>
    <phoneticPr fontId="2"/>
  </si>
  <si>
    <t>都市計画税</t>
    <rPh sb="0" eb="2">
      <t>トシ</t>
    </rPh>
    <rPh sb="2" eb="4">
      <t>ケイカク</t>
    </rPh>
    <rPh sb="4" eb="5">
      <t>ゼイ</t>
    </rPh>
    <phoneticPr fontId="2"/>
  </si>
  <si>
    <t>合　  　計</t>
    <rPh sb="0" eb="6">
      <t>ゴウケイ</t>
    </rPh>
    <phoneticPr fontId="2"/>
  </si>
  <si>
    <t>合　　　計</t>
    <rPh sb="0" eb="1">
      <t>ゴウケイ</t>
    </rPh>
    <rPh sb="4" eb="5">
      <t>ケイ</t>
    </rPh>
    <phoneticPr fontId="2"/>
  </si>
  <si>
    <t xml:space="preserve">        小      計</t>
    <rPh sb="8" eb="9">
      <t>ショウ</t>
    </rPh>
    <rPh sb="15" eb="16">
      <t>ケイ</t>
    </rPh>
    <phoneticPr fontId="2"/>
  </si>
  <si>
    <t>※数値は端数処理のため合計が合わない場合があります。</t>
    <rPh sb="1" eb="3">
      <t>スウチ</t>
    </rPh>
    <rPh sb="4" eb="6">
      <t>ハスウ</t>
    </rPh>
    <rPh sb="6" eb="8">
      <t>ショリ</t>
    </rPh>
    <rPh sb="11" eb="13">
      <t>ゴウケイ</t>
    </rPh>
    <rPh sb="14" eb="15">
      <t>ア</t>
    </rPh>
    <rPh sb="18" eb="20">
      <t>バアイ</t>
    </rPh>
    <phoneticPr fontId="2"/>
  </si>
  <si>
    <t>環境性能割交付金</t>
    <rPh sb="0" eb="8">
      <t>カンキョウセイノウワリコウフキン</t>
    </rPh>
    <phoneticPr fontId="2"/>
  </si>
  <si>
    <t>令和2年度会計別決算額</t>
    <rPh sb="0" eb="2">
      <t>レイワ</t>
    </rPh>
    <rPh sb="3" eb="5">
      <t>ネンド</t>
    </rPh>
    <rPh sb="5" eb="7">
      <t>カイケイ</t>
    </rPh>
    <rPh sb="7" eb="8">
      <t>ベツ</t>
    </rPh>
    <rPh sb="8" eb="10">
      <t>ケッサン</t>
    </rPh>
    <rPh sb="10" eb="11">
      <t>ガク</t>
    </rPh>
    <phoneticPr fontId="2"/>
  </si>
  <si>
    <t>令和２年度一般会計決算額</t>
    <rPh sb="0" eb="1">
      <t>レイ</t>
    </rPh>
    <rPh sb="1" eb="2">
      <t>カズ</t>
    </rPh>
    <rPh sb="3" eb="5">
      <t>９ネンド</t>
    </rPh>
    <rPh sb="5" eb="7">
      <t>イッパン</t>
    </rPh>
    <rPh sb="7" eb="9">
      <t>カイケイ</t>
    </rPh>
    <rPh sb="9" eb="11">
      <t>ケッサン</t>
    </rPh>
    <rPh sb="11" eb="12">
      <t>ガク</t>
    </rPh>
    <phoneticPr fontId="2"/>
  </si>
  <si>
    <t>法人事業税交付金</t>
    <rPh sb="0" eb="5">
      <t>ホウジンジギョウゼイ</t>
    </rPh>
    <rPh sb="5" eb="8">
      <t>コウフキン</t>
    </rPh>
    <phoneticPr fontId="2"/>
  </si>
  <si>
    <t>令和２年度　公営企業会計の決算状況</t>
    <rPh sb="0" eb="1">
      <t>レイ</t>
    </rPh>
    <rPh sb="1" eb="2">
      <t>カズ</t>
    </rPh>
    <rPh sb="3" eb="5">
      <t>ネンド</t>
    </rPh>
    <rPh sb="6" eb="8">
      <t>コウエイ</t>
    </rPh>
    <rPh sb="8" eb="10">
      <t>キギョウ</t>
    </rPh>
    <rPh sb="10" eb="12">
      <t>カイケイ</t>
    </rPh>
    <rPh sb="13" eb="15">
      <t>ケッサン</t>
    </rPh>
    <rPh sb="15" eb="17">
      <t>ジョウキョウ</t>
    </rPh>
    <phoneticPr fontId="2"/>
  </si>
  <si>
    <t>令和２年度市税収入状況（決算）</t>
    <rPh sb="0" eb="1">
      <t>レイ</t>
    </rPh>
    <rPh sb="1" eb="2">
      <t>カズ</t>
    </rPh>
    <rPh sb="3" eb="5">
      <t>ネンド</t>
    </rPh>
    <rPh sb="5" eb="7">
      <t>シゼイ</t>
    </rPh>
    <rPh sb="7" eb="9">
      <t>シュウニュウ</t>
    </rPh>
    <rPh sb="9" eb="11">
      <t>ジョウキョウ</t>
    </rPh>
    <rPh sb="12" eb="14">
      <t>ケッサン</t>
    </rPh>
    <phoneticPr fontId="2"/>
  </si>
  <si>
    <t>令和２年度末　市債現在高</t>
    <rPh sb="0" eb="2">
      <t>レイワ</t>
    </rPh>
    <rPh sb="3" eb="5">
      <t>ネンド</t>
    </rPh>
    <rPh sb="5" eb="6">
      <t>マツ</t>
    </rPh>
    <rPh sb="7" eb="9">
      <t>シサイ</t>
    </rPh>
    <rPh sb="9" eb="12">
      <t>ゲンザイダカ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</si>
</sst>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000%"/>
    <numFmt numFmtId="178" formatCode="0_ "/>
    <numFmt numFmtId="179" formatCode="#,##0_ "/>
    <numFmt numFmtId="180" formatCode="0.0_);[Red]\(0.0\)"/>
    <numFmt numFmtId="181" formatCode="0.00_ "/>
    <numFmt numFmtId="182" formatCode="0.0_ "/>
    <numFmt numFmtId="183" formatCode="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6"/>
      <name val="ＭＳ 明朝"/>
      <family val="1"/>
      <charset val="128"/>
    </font>
    <font>
      <sz val="14"/>
      <name val="ＭＳ 明朝"/>
      <family val="1"/>
      <charset val="128"/>
    </font>
    <font>
      <sz val="14"/>
      <name val="ＭＳ Ｐゴシック"/>
      <family val="3"/>
      <charset val="128"/>
    </font>
    <font>
      <sz val="14"/>
      <color indexed="48"/>
      <name val="ＭＳ 明朝"/>
      <family val="1"/>
      <charset val="128"/>
    </font>
    <font>
      <sz val="14"/>
      <color indexed="12"/>
      <name val="ＭＳ 明朝"/>
      <family val="1"/>
      <charset val="128"/>
    </font>
    <font>
      <b/>
      <sz val="16"/>
      <name val="ＭＳ Ｐゴシック"/>
      <family val="3"/>
      <charset val="128"/>
    </font>
    <font>
      <sz val="9"/>
      <name val="ＭＳ 明朝"/>
      <family val="1"/>
      <charset val="128"/>
    </font>
    <font>
      <sz val="11"/>
      <name val="ＭＳ Ｐゴシック"/>
      <family val="3"/>
      <charset val="128"/>
    </font>
    <font>
      <b/>
      <sz val="14"/>
      <name val="ＭＳ Ｐゴシック"/>
      <family val="3"/>
      <charset val="128"/>
    </font>
    <font>
      <sz val="14"/>
      <color theme="1"/>
      <name val="ＭＳ 明朝"/>
      <family val="1"/>
      <charset val="128"/>
    </font>
    <font>
      <sz val="14"/>
      <color rgb="FF0000FF"/>
      <name val="ＭＳ 明朝"/>
      <family val="1"/>
      <charset val="128"/>
    </font>
    <font>
      <sz val="10"/>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38" fontId="10" fillId="0" borderId="0" applyFont="0" applyFill="0" applyBorder="0" applyAlignment="0" applyProtection="0"/>
  </cellStyleXfs>
  <cellXfs count="141">
    <xf numFmtId="0" fontId="0" fillId="0" borderId="0" xfId="0"/>
    <xf numFmtId="0" fontId="3" fillId="0" borderId="0" xfId="0" applyFont="1"/>
    <xf numFmtId="0" fontId="4" fillId="0" borderId="0" xfId="0" applyFont="1" applyAlignment="1">
      <alignment horizontal="left"/>
    </xf>
    <xf numFmtId="0" fontId="3" fillId="0" borderId="0" xfId="0" applyFont="1" applyAlignment="1">
      <alignment vertical="center"/>
    </xf>
    <xf numFmtId="0" fontId="4" fillId="0" borderId="0" xfId="0" applyFont="1" applyAlignment="1">
      <alignment vertical="center"/>
    </xf>
    <xf numFmtId="38" fontId="4" fillId="0" borderId="1" xfId="2" applyFont="1" applyBorder="1" applyAlignment="1">
      <alignment vertical="center"/>
    </xf>
    <xf numFmtId="38" fontId="4" fillId="0" borderId="2" xfId="2" applyFont="1" applyBorder="1" applyAlignment="1">
      <alignment vertical="center"/>
    </xf>
    <xf numFmtId="38" fontId="4" fillId="0" borderId="3" xfId="2" applyFont="1" applyBorder="1" applyAlignment="1">
      <alignment horizontal="center" vertical="center"/>
    </xf>
    <xf numFmtId="38" fontId="4" fillId="0" borderId="4" xfId="2" applyFont="1" applyBorder="1" applyAlignment="1">
      <alignment horizontal="center" vertical="center"/>
    </xf>
    <xf numFmtId="38" fontId="4" fillId="0" borderId="5" xfId="2" applyFont="1" applyBorder="1" applyAlignment="1">
      <alignment vertical="center"/>
    </xf>
    <xf numFmtId="0" fontId="5" fillId="0" borderId="0" xfId="0" applyFont="1"/>
    <xf numFmtId="0" fontId="4" fillId="0" borderId="0" xfId="0" applyFont="1"/>
    <xf numFmtId="38" fontId="4" fillId="0" borderId="1" xfId="2" applyFont="1" applyBorder="1" applyAlignment="1">
      <alignment horizontal="center"/>
    </xf>
    <xf numFmtId="38" fontId="4" fillId="0" borderId="0" xfId="2" applyFont="1"/>
    <xf numFmtId="38" fontId="4" fillId="0" borderId="1" xfId="2" applyFont="1" applyBorder="1"/>
    <xf numFmtId="38" fontId="4" fillId="0" borderId="0" xfId="2" applyFont="1" applyBorder="1"/>
    <xf numFmtId="38" fontId="4" fillId="0" borderId="0" xfId="2" applyFont="1" applyBorder="1" applyAlignment="1">
      <alignment horizontal="center"/>
    </xf>
    <xf numFmtId="0" fontId="4" fillId="0" borderId="0" xfId="0" applyFont="1" applyBorder="1"/>
    <xf numFmtId="0" fontId="4" fillId="0" borderId="2" xfId="0" applyFont="1" applyBorder="1"/>
    <xf numFmtId="0" fontId="5" fillId="0" borderId="1" xfId="0" applyFont="1" applyBorder="1" applyAlignment="1">
      <alignment vertical="center"/>
    </xf>
    <xf numFmtId="0" fontId="5" fillId="0" borderId="1" xfId="0" applyFont="1" applyBorder="1" applyAlignment="1">
      <alignment horizontal="center" vertical="center"/>
    </xf>
    <xf numFmtId="0" fontId="5" fillId="0" borderId="6" xfId="0" applyFont="1" applyBorder="1"/>
    <xf numFmtId="38" fontId="5" fillId="0" borderId="1" xfId="2" applyFont="1" applyBorder="1"/>
    <xf numFmtId="38" fontId="4" fillId="0" borderId="1" xfId="2" applyFont="1" applyBorder="1" applyAlignment="1">
      <alignment horizontal="left" indent="1"/>
    </xf>
    <xf numFmtId="38" fontId="4" fillId="0" borderId="7" xfId="2" applyFont="1" applyBorder="1" applyAlignment="1">
      <alignment horizontal="center" vertical="center"/>
    </xf>
    <xf numFmtId="0" fontId="4" fillId="0" borderId="0" xfId="0" applyFont="1" applyAlignment="1">
      <alignment horizontal="right" vertical="center"/>
    </xf>
    <xf numFmtId="38" fontId="4" fillId="0" borderId="8" xfId="2" applyFont="1" applyBorder="1"/>
    <xf numFmtId="0" fontId="4" fillId="0" borderId="9" xfId="0" applyFont="1" applyBorder="1" applyAlignment="1">
      <alignment horizontal="center"/>
    </xf>
    <xf numFmtId="0" fontId="4" fillId="0" borderId="10" xfId="0" applyFont="1" applyBorder="1" applyAlignment="1">
      <alignment horizontal="center"/>
    </xf>
    <xf numFmtId="178" fontId="0" fillId="0" borderId="0" xfId="0" applyNumberFormat="1"/>
    <xf numFmtId="178" fontId="0" fillId="0" borderId="0" xfId="0" applyNumberFormat="1" applyBorder="1" applyAlignment="1">
      <alignment horizontal="distributed" vertical="center" justifyLastLine="1"/>
    </xf>
    <xf numFmtId="38" fontId="7" fillId="0" borderId="11" xfId="2" applyFont="1" applyBorder="1"/>
    <xf numFmtId="38" fontId="7" fillId="0" borderId="12" xfId="2" applyFont="1" applyBorder="1"/>
    <xf numFmtId="0" fontId="0" fillId="0" borderId="1" xfId="0" applyBorder="1"/>
    <xf numFmtId="179" fontId="0" fillId="0" borderId="1" xfId="0" applyNumberFormat="1" applyBorder="1"/>
    <xf numFmtId="38" fontId="7" fillId="0" borderId="13" xfId="2" applyFont="1" applyFill="1" applyBorder="1" applyAlignment="1">
      <alignment vertical="center"/>
    </xf>
    <xf numFmtId="38" fontId="4" fillId="0" borderId="14" xfId="2" applyFont="1" applyBorder="1" applyAlignment="1">
      <alignment vertical="center"/>
    </xf>
    <xf numFmtId="38" fontId="7" fillId="0" borderId="15" xfId="2" applyFont="1" applyFill="1" applyBorder="1" applyAlignment="1">
      <alignment vertical="center"/>
    </xf>
    <xf numFmtId="176" fontId="4" fillId="0" borderId="16" xfId="1" applyNumberFormat="1" applyFont="1" applyBorder="1"/>
    <xf numFmtId="176" fontId="4" fillId="0" borderId="17" xfId="1" applyNumberFormat="1" applyFont="1" applyBorder="1"/>
    <xf numFmtId="0" fontId="5" fillId="0" borderId="0" xfId="0" applyFont="1" applyAlignment="1">
      <alignment shrinkToFit="1"/>
    </xf>
    <xf numFmtId="38" fontId="4" fillId="0" borderId="16" xfId="2" applyFont="1" applyFill="1" applyBorder="1"/>
    <xf numFmtId="0" fontId="4" fillId="0" borderId="0" xfId="0" applyNumberFormat="1" applyFont="1"/>
    <xf numFmtId="0" fontId="4" fillId="0" borderId="0" xfId="2" applyNumberFormat="1" applyFont="1"/>
    <xf numFmtId="176" fontId="7" fillId="0" borderId="18" xfId="1" applyNumberFormat="1" applyFont="1" applyBorder="1"/>
    <xf numFmtId="176" fontId="7" fillId="0" borderId="19" xfId="1" applyNumberFormat="1" applyFont="1" applyBorder="1"/>
    <xf numFmtId="176" fontId="7" fillId="0" borderId="20" xfId="1" applyNumberFormat="1" applyFont="1" applyBorder="1"/>
    <xf numFmtId="176" fontId="7" fillId="0" borderId="8" xfId="1" applyNumberFormat="1" applyFont="1" applyBorder="1"/>
    <xf numFmtId="176" fontId="7" fillId="0" borderId="21" xfId="1" applyNumberFormat="1" applyFont="1" applyBorder="1"/>
    <xf numFmtId="176" fontId="7" fillId="0" borderId="12" xfId="1" applyNumberFormat="1" applyFont="1" applyBorder="1"/>
    <xf numFmtId="38" fontId="4" fillId="0" borderId="1" xfId="2" applyFont="1" applyFill="1" applyBorder="1" applyAlignment="1">
      <alignment vertical="center"/>
    </xf>
    <xf numFmtId="0" fontId="4" fillId="0" borderId="0" xfId="0" applyFont="1" applyFill="1"/>
    <xf numFmtId="0" fontId="4" fillId="0" borderId="4" xfId="0" applyFont="1" applyFill="1" applyBorder="1" applyAlignment="1">
      <alignment horizontal="center"/>
    </xf>
    <xf numFmtId="0" fontId="4" fillId="0" borderId="2" xfId="0" applyFont="1" applyFill="1" applyBorder="1"/>
    <xf numFmtId="0" fontId="4" fillId="0" borderId="22" xfId="0" applyFont="1" applyFill="1" applyBorder="1"/>
    <xf numFmtId="38" fontId="6" fillId="0" borderId="17" xfId="2" applyFont="1" applyFill="1" applyBorder="1"/>
    <xf numFmtId="0" fontId="9" fillId="0" borderId="0" xfId="0" applyFont="1" applyFill="1" applyAlignment="1">
      <alignment wrapText="1"/>
    </xf>
    <xf numFmtId="0" fontId="0" fillId="0" borderId="0" xfId="0" applyAlignment="1">
      <alignment horizontal="right"/>
    </xf>
    <xf numFmtId="0" fontId="8" fillId="0" borderId="0" xfId="0" applyFont="1"/>
    <xf numFmtId="0" fontId="11" fillId="0" borderId="0" xfId="0" applyFont="1"/>
    <xf numFmtId="0" fontId="0" fillId="0" borderId="8" xfId="0" applyBorder="1" applyAlignment="1">
      <alignment wrapText="1"/>
    </xf>
    <xf numFmtId="0" fontId="5" fillId="0" borderId="23" xfId="0" applyFont="1" applyBorder="1" applyAlignment="1">
      <alignment horizontal="center"/>
    </xf>
    <xf numFmtId="181" fontId="5" fillId="0" borderId="24" xfId="0" applyNumberFormat="1" applyFont="1" applyBorder="1" applyAlignment="1">
      <alignment horizontal="center"/>
    </xf>
    <xf numFmtId="182" fontId="5" fillId="0" borderId="24" xfId="0" applyNumberFormat="1" applyFont="1" applyBorder="1" applyAlignment="1">
      <alignment horizontal="center"/>
    </xf>
    <xf numFmtId="179" fontId="0" fillId="0" borderId="8" xfId="0" applyNumberFormat="1" applyBorder="1"/>
    <xf numFmtId="0" fontId="0" fillId="0" borderId="8" xfId="0"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0" fontId="0" fillId="0" borderId="25" xfId="0" applyBorder="1" applyAlignment="1">
      <alignment horizontal="center" vertical="center"/>
    </xf>
    <xf numFmtId="182" fontId="0" fillId="0" borderId="8" xfId="0" applyNumberFormat="1" applyBorder="1" applyAlignment="1">
      <alignment horizontal="center"/>
    </xf>
    <xf numFmtId="38" fontId="4" fillId="0" borderId="0" xfId="2" applyFont="1" applyFill="1" applyBorder="1" applyAlignment="1">
      <alignment vertical="center"/>
    </xf>
    <xf numFmtId="182" fontId="4" fillId="0" borderId="1" xfId="0" applyNumberFormat="1" applyFont="1" applyBorder="1"/>
    <xf numFmtId="183" fontId="5" fillId="0" borderId="0" xfId="0" applyNumberFormat="1" applyFont="1" applyBorder="1"/>
    <xf numFmtId="0" fontId="5" fillId="0" borderId="0" xfId="0" applyFont="1" applyAlignment="1">
      <alignment wrapText="1" shrinkToFit="1"/>
    </xf>
    <xf numFmtId="177" fontId="4" fillId="0" borderId="16" xfId="1" applyNumberFormat="1" applyFont="1" applyBorder="1"/>
    <xf numFmtId="176" fontId="0" fillId="0" borderId="0" xfId="0" applyNumberFormat="1"/>
    <xf numFmtId="176" fontId="4" fillId="2" borderId="16" xfId="1" applyNumberFormat="1" applyFont="1" applyFill="1" applyBorder="1"/>
    <xf numFmtId="38" fontId="4" fillId="3" borderId="14" xfId="2" applyFont="1" applyFill="1" applyBorder="1" applyAlignment="1">
      <alignment vertical="center"/>
    </xf>
    <xf numFmtId="0" fontId="0" fillId="0" borderId="1" xfId="0" applyBorder="1" applyAlignment="1"/>
    <xf numFmtId="0" fontId="0" fillId="0" borderId="2" xfId="0" applyBorder="1" applyAlignment="1"/>
    <xf numFmtId="0" fontId="5" fillId="0" borderId="23" xfId="0" applyFont="1" applyBorder="1" applyAlignment="1">
      <alignment horizontal="center" wrapText="1"/>
    </xf>
    <xf numFmtId="38" fontId="4" fillId="4" borderId="1" xfId="2" applyFont="1" applyFill="1" applyBorder="1" applyAlignment="1">
      <alignment horizontal="center"/>
    </xf>
    <xf numFmtId="38" fontId="4" fillId="4" borderId="1" xfId="2" applyFont="1" applyFill="1" applyBorder="1"/>
    <xf numFmtId="0" fontId="4" fillId="4" borderId="1" xfId="0" applyNumberFormat="1" applyFont="1" applyFill="1" applyBorder="1"/>
    <xf numFmtId="0" fontId="4" fillId="4" borderId="1" xfId="2" applyNumberFormat="1" applyFont="1" applyFill="1" applyBorder="1"/>
    <xf numFmtId="38" fontId="12" fillId="0" borderId="1" xfId="2" applyFont="1" applyBorder="1"/>
    <xf numFmtId="38" fontId="13" fillId="0" borderId="11" xfId="2" applyFont="1" applyBorder="1"/>
    <xf numFmtId="38" fontId="13" fillId="0" borderId="12" xfId="2" applyFont="1" applyBorder="1"/>
    <xf numFmtId="38" fontId="4" fillId="0" borderId="1" xfId="2" applyFont="1" applyFill="1" applyBorder="1"/>
    <xf numFmtId="180" fontId="4" fillId="0" borderId="1" xfId="2" applyNumberFormat="1" applyFont="1" applyFill="1" applyBorder="1"/>
    <xf numFmtId="38" fontId="4" fillId="0" borderId="1" xfId="2" applyFont="1" applyFill="1" applyBorder="1" applyAlignment="1">
      <alignment horizontal="left" indent="1"/>
    </xf>
    <xf numFmtId="38" fontId="4" fillId="0" borderId="3" xfId="3" applyFont="1" applyBorder="1" applyAlignment="1">
      <alignment horizontal="center" vertical="center"/>
    </xf>
    <xf numFmtId="38" fontId="4" fillId="0" borderId="7" xfId="3" applyFont="1" applyBorder="1" applyAlignment="1">
      <alignment horizontal="center" vertical="center"/>
    </xf>
    <xf numFmtId="38" fontId="4" fillId="0" borderId="4" xfId="3" applyFont="1" applyBorder="1" applyAlignment="1">
      <alignment horizontal="center" vertical="center"/>
    </xf>
    <xf numFmtId="38" fontId="4" fillId="0" borderId="5" xfId="3" applyFont="1" applyBorder="1" applyAlignment="1">
      <alignment vertical="center"/>
    </xf>
    <xf numFmtId="38" fontId="4" fillId="0" borderId="2" xfId="3" applyFont="1" applyBorder="1" applyAlignment="1">
      <alignment vertical="center"/>
    </xf>
    <xf numFmtId="38" fontId="4" fillId="0" borderId="1" xfId="3" applyFont="1" applyBorder="1" applyAlignment="1">
      <alignment vertical="center"/>
    </xf>
    <xf numFmtId="38" fontId="4" fillId="0" borderId="14" xfId="3" applyFont="1" applyBorder="1" applyAlignment="1">
      <alignment vertical="center"/>
    </xf>
    <xf numFmtId="38" fontId="4" fillId="0" borderId="1" xfId="3" applyFont="1" applyFill="1" applyBorder="1" applyAlignment="1">
      <alignment vertical="center"/>
    </xf>
    <xf numFmtId="38" fontId="7" fillId="0" borderId="13" xfId="3" applyFont="1" applyFill="1" applyBorder="1" applyAlignment="1">
      <alignment vertical="center"/>
    </xf>
    <xf numFmtId="38" fontId="7" fillId="0" borderId="15" xfId="3" applyFont="1" applyFill="1" applyBorder="1" applyAlignment="1">
      <alignment vertical="center"/>
    </xf>
    <xf numFmtId="38" fontId="7" fillId="0" borderId="0" xfId="3" applyFont="1" applyFill="1" applyBorder="1" applyAlignment="1">
      <alignment vertical="center"/>
    </xf>
    <xf numFmtId="38" fontId="4" fillId="0" borderId="16" xfId="3" applyFont="1" applyFill="1" applyBorder="1"/>
    <xf numFmtId="38" fontId="6" fillId="0" borderId="17" xfId="3" applyFont="1" applyFill="1" applyBorder="1"/>
    <xf numFmtId="0" fontId="4" fillId="0" borderId="22" xfId="0" applyFont="1" applyBorder="1" applyAlignment="1">
      <alignment horizontal="left"/>
    </xf>
    <xf numFmtId="0" fontId="14" fillId="0" borderId="0" xfId="0" applyFont="1"/>
    <xf numFmtId="38" fontId="4" fillId="0" borderId="0" xfId="0" applyNumberFormat="1" applyFont="1"/>
    <xf numFmtId="0" fontId="4" fillId="0" borderId="26" xfId="0" applyFont="1" applyBorder="1" applyAlignment="1">
      <alignment horizontal="center"/>
    </xf>
    <xf numFmtId="0" fontId="4" fillId="0" borderId="27" xfId="0" applyFont="1" applyBorder="1" applyAlignment="1">
      <alignment horizontal="center"/>
    </xf>
    <xf numFmtId="0" fontId="4" fillId="0" borderId="6" xfId="0" applyFont="1" applyBorder="1" applyAlignment="1">
      <alignment horizontal="center"/>
    </xf>
    <xf numFmtId="0" fontId="4" fillId="0" borderId="28" xfId="0" applyFont="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left"/>
    </xf>
    <xf numFmtId="0" fontId="4" fillId="0" borderId="31" xfId="0" applyFont="1" applyBorder="1" applyAlignment="1">
      <alignment horizontal="left"/>
    </xf>
    <xf numFmtId="0" fontId="4" fillId="0" borderId="32"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34" xfId="0" applyFont="1" applyBorder="1" applyAlignment="1">
      <alignment horizontal="center" vertical="center" textRotation="255"/>
    </xf>
    <xf numFmtId="0" fontId="5" fillId="0" borderId="14" xfId="0" applyFont="1" applyBorder="1" applyAlignment="1">
      <alignment horizontal="center" vertical="center"/>
    </xf>
    <xf numFmtId="0" fontId="5" fillId="0" borderId="2" xfId="0" applyFont="1" applyBorder="1" applyAlignment="1">
      <alignment horizontal="center" vertical="center"/>
    </xf>
    <xf numFmtId="38" fontId="4" fillId="0" borderId="35" xfId="2" applyFont="1" applyBorder="1" applyAlignment="1">
      <alignment vertical="center" textRotation="255"/>
    </xf>
    <xf numFmtId="38" fontId="4" fillId="0" borderId="36" xfId="2" applyFont="1" applyBorder="1" applyAlignment="1">
      <alignment horizontal="center" vertical="center"/>
    </xf>
    <xf numFmtId="38" fontId="4" fillId="0" borderId="37" xfId="2" applyFont="1" applyBorder="1" applyAlignment="1">
      <alignment horizontal="center" vertical="center"/>
    </xf>
    <xf numFmtId="38" fontId="4" fillId="0" borderId="38" xfId="2" applyFont="1" applyBorder="1" applyAlignment="1">
      <alignment horizontal="center" vertical="center"/>
    </xf>
    <xf numFmtId="38" fontId="4" fillId="0" borderId="39" xfId="2" applyFont="1" applyBorder="1" applyAlignment="1">
      <alignment horizontal="center" vertical="center"/>
    </xf>
    <xf numFmtId="38" fontId="4" fillId="0" borderId="40" xfId="2" applyFont="1" applyBorder="1" applyAlignment="1">
      <alignment horizontal="center" vertical="center"/>
    </xf>
    <xf numFmtId="38" fontId="4" fillId="0" borderId="41" xfId="2" applyFont="1" applyBorder="1" applyAlignment="1">
      <alignment horizontal="center" vertical="center"/>
    </xf>
    <xf numFmtId="0" fontId="4" fillId="0" borderId="39" xfId="0" applyFont="1" applyFill="1" applyBorder="1" applyAlignment="1">
      <alignment horizontal="center"/>
    </xf>
    <xf numFmtId="0" fontId="4" fillId="0" borderId="41" xfId="0" applyFont="1" applyFill="1" applyBorder="1" applyAlignment="1">
      <alignment horizontal="center"/>
    </xf>
    <xf numFmtId="0" fontId="4" fillId="0" borderId="5" xfId="0" applyFont="1" applyFill="1" applyBorder="1" applyAlignment="1">
      <alignment horizontal="center"/>
    </xf>
    <xf numFmtId="0" fontId="4" fillId="0" borderId="2" xfId="0" applyFont="1" applyFill="1" applyBorder="1" applyAlignment="1">
      <alignment horizontal="center"/>
    </xf>
    <xf numFmtId="0" fontId="4" fillId="0" borderId="36" xfId="0" applyFont="1" applyFill="1" applyBorder="1" applyAlignment="1">
      <alignment horizontal="center"/>
    </xf>
    <xf numFmtId="0" fontId="4" fillId="0" borderId="38" xfId="0" applyFont="1" applyFill="1" applyBorder="1" applyAlignment="1">
      <alignment horizontal="center"/>
    </xf>
    <xf numFmtId="0" fontId="4" fillId="0" borderId="32" xfId="0" applyFont="1" applyFill="1" applyBorder="1" applyAlignment="1">
      <alignment vertical="center" textRotation="255" shrinkToFit="1"/>
    </xf>
    <xf numFmtId="0" fontId="4" fillId="0" borderId="33" xfId="0" applyFont="1" applyFill="1" applyBorder="1" applyAlignment="1">
      <alignment vertical="center" textRotation="255" shrinkToFit="1"/>
    </xf>
    <xf numFmtId="38" fontId="4" fillId="0" borderId="39" xfId="3" applyFont="1" applyBorder="1" applyAlignment="1">
      <alignment horizontal="center" vertical="center"/>
    </xf>
    <xf numFmtId="38" fontId="4" fillId="0" borderId="40" xfId="3" applyFont="1" applyBorder="1" applyAlignment="1">
      <alignment horizontal="center" vertical="center"/>
    </xf>
    <xf numFmtId="38" fontId="4" fillId="0" borderId="41" xfId="3" applyFont="1" applyBorder="1" applyAlignment="1">
      <alignment horizontal="center" vertical="center"/>
    </xf>
    <xf numFmtId="38" fontId="4" fillId="0" borderId="35" xfId="3" applyFont="1" applyBorder="1" applyAlignment="1">
      <alignment vertical="center" textRotation="255"/>
    </xf>
    <xf numFmtId="38" fontId="4" fillId="0" borderId="36" xfId="3" applyFont="1" applyBorder="1" applyAlignment="1">
      <alignment horizontal="center" vertical="center"/>
    </xf>
    <xf numFmtId="38" fontId="4" fillId="0" borderId="37" xfId="3" applyFont="1" applyBorder="1" applyAlignment="1">
      <alignment horizontal="center" vertical="center"/>
    </xf>
    <xf numFmtId="38" fontId="4" fillId="0" borderId="38" xfId="3" applyFont="1" applyBorder="1" applyAlignment="1">
      <alignment horizontal="center" vertical="center"/>
    </xf>
  </cellXfs>
  <cellStyles count="4">
    <cellStyle name="パーセント" xfId="1" builtinId="5"/>
    <cellStyle name="桁区切り" xfId="2" builtinId="6"/>
    <cellStyle name="桁区切り 2" xf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abSelected="1" zoomScale="80" zoomScaleNormal="100" workbookViewId="0"/>
  </sheetViews>
  <sheetFormatPr defaultRowHeight="30" customHeight="1" x14ac:dyDescent="0.2"/>
  <cols>
    <col min="1" max="1" width="5.25" style="11" customWidth="1"/>
    <col min="2" max="2" width="39.125" style="11" customWidth="1"/>
    <col min="3" max="3" width="17" style="11" customWidth="1"/>
    <col min="4" max="4" width="17.875" style="11" customWidth="1"/>
    <col min="5" max="5" width="13" style="11" customWidth="1"/>
    <col min="6" max="6" width="18.75" style="11" customWidth="1"/>
    <col min="7" max="7" width="11.625" style="11" customWidth="1"/>
    <col min="8" max="16384" width="9" style="11"/>
  </cols>
  <sheetData>
    <row r="1" spans="1:7" ht="30.75" customHeight="1" x14ac:dyDescent="0.2">
      <c r="B1" s="11" t="s">
        <v>133</v>
      </c>
    </row>
    <row r="2" spans="1:7" ht="30" customHeight="1" thickBot="1" x14ac:dyDescent="0.25">
      <c r="F2" s="109" t="s">
        <v>65</v>
      </c>
      <c r="G2" s="109"/>
    </row>
    <row r="3" spans="1:7" ht="30" customHeight="1" thickBot="1" x14ac:dyDescent="0.25">
      <c r="A3" s="110" t="s">
        <v>66</v>
      </c>
      <c r="B3" s="111"/>
      <c r="C3" s="27" t="s">
        <v>67</v>
      </c>
      <c r="D3" s="27" t="s">
        <v>68</v>
      </c>
      <c r="E3" s="27" t="s">
        <v>69</v>
      </c>
      <c r="F3" s="27" t="s">
        <v>70</v>
      </c>
      <c r="G3" s="28" t="s">
        <v>71</v>
      </c>
    </row>
    <row r="4" spans="1:7" ht="30" customHeight="1" x14ac:dyDescent="0.2">
      <c r="A4" s="112" t="s">
        <v>72</v>
      </c>
      <c r="B4" s="113"/>
      <c r="C4" s="26">
        <v>35744276</v>
      </c>
      <c r="D4" s="26">
        <v>34566740</v>
      </c>
      <c r="E4" s="47">
        <f t="shared" ref="E4:E11" si="0">D4/C4</f>
        <v>0.96705665544883324</v>
      </c>
      <c r="F4" s="26">
        <v>33323721</v>
      </c>
      <c r="G4" s="44">
        <f t="shared" ref="G4:G11" si="1">F4/C4</f>
        <v>0.9322813252672959</v>
      </c>
    </row>
    <row r="5" spans="1:7" ht="30" customHeight="1" x14ac:dyDescent="0.2">
      <c r="A5" s="114" t="s">
        <v>73</v>
      </c>
      <c r="B5" s="18" t="s">
        <v>74</v>
      </c>
      <c r="C5" s="14">
        <v>6114195</v>
      </c>
      <c r="D5" s="14">
        <v>6127586</v>
      </c>
      <c r="E5" s="47">
        <f t="shared" si="0"/>
        <v>1.0021901493164678</v>
      </c>
      <c r="F5" s="14">
        <v>5987030</v>
      </c>
      <c r="G5" s="44">
        <f t="shared" si="1"/>
        <v>0.9792016774080643</v>
      </c>
    </row>
    <row r="6" spans="1:7" ht="30" customHeight="1" x14ac:dyDescent="0.2">
      <c r="A6" s="115"/>
      <c r="B6" s="18" t="s">
        <v>75</v>
      </c>
      <c r="C6" s="14">
        <v>5892801</v>
      </c>
      <c r="D6" s="14">
        <v>5813999</v>
      </c>
      <c r="E6" s="47">
        <f t="shared" si="0"/>
        <v>0.98662741198964632</v>
      </c>
      <c r="F6" s="14">
        <v>5737043</v>
      </c>
      <c r="G6" s="44">
        <f t="shared" si="1"/>
        <v>0.97356808756990099</v>
      </c>
    </row>
    <row r="7" spans="1:7" ht="30" customHeight="1" x14ac:dyDescent="0.2">
      <c r="A7" s="115"/>
      <c r="B7" s="18" t="s">
        <v>85</v>
      </c>
      <c r="C7" s="14">
        <v>853647</v>
      </c>
      <c r="D7" s="85">
        <v>847508</v>
      </c>
      <c r="E7" s="47">
        <f t="shared" si="0"/>
        <v>0.99280850281205224</v>
      </c>
      <c r="F7" s="14">
        <v>845832</v>
      </c>
      <c r="G7" s="44">
        <f t="shared" si="1"/>
        <v>0.99084516199318917</v>
      </c>
    </row>
    <row r="8" spans="1:7" ht="30" customHeight="1" x14ac:dyDescent="0.2">
      <c r="A8" s="115"/>
      <c r="B8" s="18" t="s">
        <v>76</v>
      </c>
      <c r="C8" s="14">
        <v>3000</v>
      </c>
      <c r="D8" s="85">
        <v>5991</v>
      </c>
      <c r="E8" s="47">
        <f t="shared" si="0"/>
        <v>1.9970000000000001</v>
      </c>
      <c r="F8" s="14">
        <v>2910</v>
      </c>
      <c r="G8" s="44">
        <f t="shared" si="1"/>
        <v>0.97</v>
      </c>
    </row>
    <row r="9" spans="1:7" ht="30" customHeight="1" x14ac:dyDescent="0.2">
      <c r="A9" s="115"/>
      <c r="B9" s="18" t="s">
        <v>84</v>
      </c>
      <c r="C9" s="14">
        <v>185340</v>
      </c>
      <c r="D9" s="85">
        <v>164779</v>
      </c>
      <c r="E9" s="47">
        <f t="shared" si="0"/>
        <v>0.88906334304521417</v>
      </c>
      <c r="F9" s="14">
        <v>123255</v>
      </c>
      <c r="G9" s="44">
        <f t="shared" si="1"/>
        <v>0.66502104240854643</v>
      </c>
    </row>
    <row r="10" spans="1:7" ht="30" customHeight="1" thickBot="1" x14ac:dyDescent="0.25">
      <c r="A10" s="116"/>
      <c r="B10" s="104" t="s">
        <v>130</v>
      </c>
      <c r="C10" s="31">
        <f>SUM(C5:C9)</f>
        <v>13048983</v>
      </c>
      <c r="D10" s="86">
        <f>SUM(D5:D9)</f>
        <v>12959863</v>
      </c>
      <c r="E10" s="48">
        <f t="shared" si="0"/>
        <v>0.9931703489842848</v>
      </c>
      <c r="F10" s="31">
        <f>SUM(F5:F9)</f>
        <v>12696070</v>
      </c>
      <c r="G10" s="45">
        <f t="shared" si="1"/>
        <v>0.97295475057328218</v>
      </c>
    </row>
    <row r="11" spans="1:7" ht="30" customHeight="1" thickTop="1" thickBot="1" x14ac:dyDescent="0.25">
      <c r="A11" s="107" t="s">
        <v>129</v>
      </c>
      <c r="B11" s="108"/>
      <c r="C11" s="32">
        <f>C4+C10</f>
        <v>48793259</v>
      </c>
      <c r="D11" s="87">
        <f>D4+D10</f>
        <v>47526603</v>
      </c>
      <c r="E11" s="49">
        <f t="shared" si="0"/>
        <v>0.97404034848338372</v>
      </c>
      <c r="F11" s="32">
        <f>F4+F10</f>
        <v>46019791</v>
      </c>
      <c r="G11" s="46">
        <f t="shared" si="1"/>
        <v>0.94315878756940585</v>
      </c>
    </row>
    <row r="12" spans="1:7" ht="30" customHeight="1" x14ac:dyDescent="0.2">
      <c r="B12" s="17"/>
      <c r="D12" s="11" t="s">
        <v>131</v>
      </c>
      <c r="G12" s="17"/>
    </row>
  </sheetData>
  <mergeCells count="5">
    <mergeCell ref="A11:B11"/>
    <mergeCell ref="F2:G2"/>
    <mergeCell ref="A3:B3"/>
    <mergeCell ref="A4:B4"/>
    <mergeCell ref="A5:A10"/>
  </mergeCells>
  <phoneticPr fontId="2"/>
  <pageMargins left="0.85" right="0.5" top="1" bottom="1" header="0.52" footer="0.51200000000000001"/>
  <pageSetup paperSize="9" orientation="landscape" horizontalDpi="400" verticalDpi="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6"/>
  <sheetViews>
    <sheetView topLeftCell="B1" zoomScale="75" zoomScaleNormal="75" workbookViewId="0">
      <selection activeCell="B1" sqref="B1"/>
    </sheetView>
  </sheetViews>
  <sheetFormatPr defaultRowHeight="17.100000000000001" customHeight="1" x14ac:dyDescent="0.2"/>
  <cols>
    <col min="1" max="1" width="5.25" style="11" customWidth="1"/>
    <col min="2" max="2" width="30.375" style="11" customWidth="1"/>
    <col min="3" max="3" width="20.875" style="11" customWidth="1"/>
    <col min="4" max="4" width="18.625" style="11" customWidth="1"/>
    <col min="5" max="5" width="7.875" style="42" customWidth="1"/>
    <col min="6" max="6" width="3.125" style="11" customWidth="1"/>
    <col min="7" max="7" width="13.125" style="11" customWidth="1"/>
    <col min="8" max="8" width="19.625" style="11" customWidth="1"/>
    <col min="9" max="9" width="3.25" style="11" customWidth="1"/>
    <col min="10" max="10" width="3.625" style="11" customWidth="1"/>
    <col min="11" max="11" width="4.5" style="11" customWidth="1"/>
    <col min="12" max="12" width="38.75" style="11" customWidth="1"/>
    <col min="13" max="13" width="21.625" style="11" customWidth="1"/>
    <col min="14" max="14" width="6.625" style="11" customWidth="1"/>
    <col min="15" max="16384" width="9" style="11"/>
  </cols>
  <sheetData>
    <row r="1" spans="2:9" ht="17.100000000000001" customHeight="1" x14ac:dyDescent="0.2">
      <c r="B1" s="1" t="s">
        <v>134</v>
      </c>
      <c r="F1" s="10"/>
      <c r="G1" s="10"/>
      <c r="H1" s="10"/>
      <c r="I1" s="10"/>
    </row>
    <row r="2" spans="2:9" ht="17.100000000000001" customHeight="1" x14ac:dyDescent="0.2">
      <c r="F2" s="10"/>
      <c r="G2" s="10"/>
      <c r="H2" s="10"/>
      <c r="I2" s="10"/>
    </row>
    <row r="3" spans="2:9" ht="17.100000000000001" customHeight="1" x14ac:dyDescent="0.2">
      <c r="B3" s="2" t="s">
        <v>3</v>
      </c>
      <c r="D3" s="11" t="s">
        <v>113</v>
      </c>
      <c r="F3" s="10"/>
      <c r="G3" s="10"/>
      <c r="H3" s="10"/>
      <c r="I3" s="10"/>
    </row>
    <row r="4" spans="2:9" s="13" customFormat="1" ht="17.100000000000001" customHeight="1" x14ac:dyDescent="0.2">
      <c r="B4" s="12" t="s">
        <v>40</v>
      </c>
      <c r="C4" s="12" t="s">
        <v>4</v>
      </c>
      <c r="D4" s="12" t="s">
        <v>41</v>
      </c>
      <c r="E4" s="78"/>
      <c r="F4" s="10"/>
      <c r="G4" s="10"/>
      <c r="H4" s="10"/>
      <c r="I4" s="10"/>
    </row>
    <row r="5" spans="2:9" s="13" customFormat="1" ht="17.100000000000001" customHeight="1" x14ac:dyDescent="0.2">
      <c r="B5" s="90" t="s">
        <v>1</v>
      </c>
      <c r="C5" s="88">
        <v>7621534</v>
      </c>
      <c r="D5" s="88">
        <v>7942471</v>
      </c>
      <c r="E5" s="89">
        <f t="shared" ref="E5:E12" si="0">D5/$D$27*100</f>
        <v>22.977205169558797</v>
      </c>
      <c r="F5" s="10"/>
      <c r="G5" s="10"/>
      <c r="H5" s="10"/>
      <c r="I5" s="10"/>
    </row>
    <row r="6" spans="2:9" s="13" customFormat="1" ht="17.100000000000001" customHeight="1" x14ac:dyDescent="0.2">
      <c r="B6" s="90" t="s">
        <v>5</v>
      </c>
      <c r="C6" s="88">
        <v>158088</v>
      </c>
      <c r="D6" s="88">
        <v>164193</v>
      </c>
      <c r="E6" s="89">
        <f t="shared" si="0"/>
        <v>0.47500283581839547</v>
      </c>
      <c r="F6" s="10"/>
      <c r="G6" s="10"/>
      <c r="H6" s="10"/>
      <c r="I6" s="10"/>
    </row>
    <row r="7" spans="2:9" s="13" customFormat="1" ht="16.5" customHeight="1" x14ac:dyDescent="0.2">
      <c r="B7" s="90" t="s">
        <v>6</v>
      </c>
      <c r="C7" s="88">
        <v>10400</v>
      </c>
      <c r="D7" s="88">
        <v>11079</v>
      </c>
      <c r="E7" s="89">
        <f t="shared" si="0"/>
        <v>3.2051040044532984E-2</v>
      </c>
      <c r="F7" s="10"/>
      <c r="G7" s="10"/>
      <c r="H7" s="10"/>
      <c r="I7" s="10"/>
    </row>
    <row r="8" spans="2:9" s="13" customFormat="1" ht="17.100000000000001" customHeight="1" x14ac:dyDescent="0.2">
      <c r="B8" s="90" t="s">
        <v>81</v>
      </c>
      <c r="C8" s="88">
        <v>63900</v>
      </c>
      <c r="D8" s="88">
        <v>57460</v>
      </c>
      <c r="E8" s="89">
        <f t="shared" si="0"/>
        <v>0.16622915073191308</v>
      </c>
      <c r="F8" s="10"/>
      <c r="G8" s="10"/>
      <c r="H8" s="10"/>
      <c r="I8" s="10"/>
    </row>
    <row r="9" spans="2:9" s="13" customFormat="1" ht="17.100000000000001" customHeight="1" x14ac:dyDescent="0.2">
      <c r="B9" s="90" t="s">
        <v>82</v>
      </c>
      <c r="C9" s="88">
        <v>36400</v>
      </c>
      <c r="D9" s="88">
        <v>63260</v>
      </c>
      <c r="E9" s="89">
        <f t="shared" si="0"/>
        <v>0.1830082853341598</v>
      </c>
      <c r="F9" s="10"/>
      <c r="G9" s="10"/>
      <c r="H9" s="10"/>
      <c r="I9" s="10"/>
    </row>
    <row r="10" spans="2:9" s="13" customFormat="1" ht="17.100000000000001" customHeight="1" x14ac:dyDescent="0.2">
      <c r="B10" s="90" t="s">
        <v>135</v>
      </c>
      <c r="C10" s="88">
        <v>37900</v>
      </c>
      <c r="D10" s="88">
        <v>37813</v>
      </c>
      <c r="E10" s="89">
        <f t="shared" si="0"/>
        <v>0.10939127874392324</v>
      </c>
      <c r="F10" s="10"/>
      <c r="G10" s="10"/>
      <c r="H10" s="10"/>
      <c r="I10" s="10"/>
    </row>
    <row r="11" spans="2:9" s="13" customFormat="1" ht="17.100000000000001" customHeight="1" x14ac:dyDescent="0.2">
      <c r="B11" s="90" t="s">
        <v>7</v>
      </c>
      <c r="C11" s="88">
        <v>1293600</v>
      </c>
      <c r="D11" s="88">
        <v>1385032</v>
      </c>
      <c r="E11" s="89">
        <f t="shared" si="0"/>
        <v>4.0068341993825802</v>
      </c>
      <c r="F11" s="10"/>
      <c r="G11" s="10"/>
      <c r="H11" s="10"/>
      <c r="I11" s="10"/>
    </row>
    <row r="12" spans="2:9" s="13" customFormat="1" ht="17.100000000000001" customHeight="1" x14ac:dyDescent="0.2">
      <c r="B12" s="90" t="s">
        <v>42</v>
      </c>
      <c r="C12" s="88">
        <v>44500</v>
      </c>
      <c r="D12" s="88">
        <v>48597</v>
      </c>
      <c r="E12" s="89">
        <f t="shared" si="0"/>
        <v>0.14058889728713503</v>
      </c>
      <c r="F12" s="10"/>
      <c r="G12" s="10"/>
      <c r="H12" s="10"/>
      <c r="I12" s="10"/>
    </row>
    <row r="13" spans="2:9" s="13" customFormat="1" ht="17.100000000000001" customHeight="1" x14ac:dyDescent="0.2">
      <c r="B13" s="90" t="s">
        <v>132</v>
      </c>
      <c r="C13" s="88">
        <v>20000</v>
      </c>
      <c r="D13" s="88">
        <v>16212</v>
      </c>
      <c r="E13" s="89">
        <f t="shared" ref="E13" si="1">D13/$D$27*100</f>
        <v>4.6900574167521317E-2</v>
      </c>
      <c r="F13" s="10"/>
      <c r="G13" s="10"/>
      <c r="H13" s="10"/>
      <c r="I13" s="10"/>
    </row>
    <row r="14" spans="2:9" s="13" customFormat="1" ht="17.100000000000001" customHeight="1" x14ac:dyDescent="0.2">
      <c r="B14" s="90" t="s">
        <v>63</v>
      </c>
      <c r="C14" s="88">
        <v>50100</v>
      </c>
      <c r="D14" s="88">
        <v>54642</v>
      </c>
      <c r="E14" s="89">
        <f t="shared" ref="E14:E26" si="2">D14/$D$27*100</f>
        <v>0.1580768056786146</v>
      </c>
      <c r="F14" s="10"/>
      <c r="G14" s="10"/>
      <c r="H14" s="10"/>
      <c r="I14" s="10"/>
    </row>
    <row r="15" spans="2:9" s="13" customFormat="1" ht="17.100000000000001" customHeight="1" x14ac:dyDescent="0.2">
      <c r="B15" s="90" t="s">
        <v>8</v>
      </c>
      <c r="C15" s="88">
        <v>5660814</v>
      </c>
      <c r="D15" s="88">
        <v>5764142</v>
      </c>
      <c r="E15" s="89">
        <f t="shared" si="2"/>
        <v>16.675399049045438</v>
      </c>
      <c r="F15" s="10"/>
      <c r="G15" s="10"/>
      <c r="H15" s="10"/>
      <c r="I15" s="10"/>
    </row>
    <row r="16" spans="2:9" s="13" customFormat="1" ht="17.100000000000001" customHeight="1" x14ac:dyDescent="0.2">
      <c r="B16" s="90" t="s">
        <v>9</v>
      </c>
      <c r="C16" s="88">
        <v>10000</v>
      </c>
      <c r="D16" s="88">
        <v>7312</v>
      </c>
      <c r="E16" s="89">
        <f t="shared" si="2"/>
        <v>2.115328141579792E-2</v>
      </c>
      <c r="F16" s="10"/>
      <c r="G16" s="10"/>
      <c r="H16" s="10"/>
      <c r="I16" s="10"/>
    </row>
    <row r="17" spans="2:9" s="13" customFormat="1" ht="17.100000000000001" customHeight="1" x14ac:dyDescent="0.2">
      <c r="B17" s="90" t="s">
        <v>10</v>
      </c>
      <c r="C17" s="88">
        <v>150183</v>
      </c>
      <c r="D17" s="88">
        <v>148273</v>
      </c>
      <c r="E17" s="89">
        <f t="shared" si="2"/>
        <v>0.42894700428947002</v>
      </c>
      <c r="F17" s="10"/>
      <c r="G17" s="10"/>
      <c r="H17" s="10"/>
      <c r="I17" s="10"/>
    </row>
    <row r="18" spans="2:9" s="13" customFormat="1" ht="17.100000000000001" customHeight="1" x14ac:dyDescent="0.2">
      <c r="B18" s="90" t="s">
        <v>11</v>
      </c>
      <c r="C18" s="88">
        <v>342743</v>
      </c>
      <c r="D18" s="88">
        <v>290104</v>
      </c>
      <c r="E18" s="89">
        <f t="shared" si="2"/>
        <v>0.83925759735347916</v>
      </c>
      <c r="F18" s="10"/>
      <c r="G18" s="10"/>
      <c r="H18" s="10"/>
      <c r="I18" s="10"/>
    </row>
    <row r="19" spans="2:9" s="13" customFormat="1" ht="17.100000000000001" customHeight="1" x14ac:dyDescent="0.2">
      <c r="B19" s="90" t="s">
        <v>12</v>
      </c>
      <c r="C19" s="88">
        <v>11878000</v>
      </c>
      <c r="D19" s="88">
        <v>11506028</v>
      </c>
      <c r="E19" s="89">
        <f t="shared" si="2"/>
        <v>33.286412508486116</v>
      </c>
      <c r="F19" s="10"/>
      <c r="G19" s="10"/>
      <c r="H19" s="10"/>
      <c r="I19" s="10"/>
    </row>
    <row r="20" spans="2:9" s="13" customFormat="1" ht="17.100000000000001" customHeight="1" x14ac:dyDescent="0.2">
      <c r="B20" s="90" t="s">
        <v>13</v>
      </c>
      <c r="C20" s="88">
        <v>2331302</v>
      </c>
      <c r="D20" s="88">
        <v>2129789</v>
      </c>
      <c r="E20" s="89">
        <f t="shared" si="2"/>
        <v>6.1613821216180025</v>
      </c>
    </row>
    <row r="21" spans="2:9" s="13" customFormat="1" ht="17.100000000000001" customHeight="1" x14ac:dyDescent="0.2">
      <c r="B21" s="90" t="s">
        <v>43</v>
      </c>
      <c r="C21" s="88">
        <v>216064</v>
      </c>
      <c r="D21" s="88">
        <v>221913</v>
      </c>
      <c r="E21" s="89">
        <f t="shared" si="2"/>
        <v>0.64198415465316794</v>
      </c>
    </row>
    <row r="22" spans="2:9" s="13" customFormat="1" ht="17.100000000000001" customHeight="1" x14ac:dyDescent="0.2">
      <c r="B22" s="90" t="s">
        <v>14</v>
      </c>
      <c r="C22" s="88">
        <v>650015</v>
      </c>
      <c r="D22" s="88">
        <v>388595</v>
      </c>
      <c r="E22" s="89">
        <f t="shared" si="2"/>
        <v>1.1241875535793207</v>
      </c>
      <c r="F22" s="15"/>
      <c r="G22" s="15"/>
      <c r="H22" s="15"/>
    </row>
    <row r="23" spans="2:9" s="13" customFormat="1" ht="17.100000000000001" customHeight="1" x14ac:dyDescent="0.2">
      <c r="B23" s="90" t="s">
        <v>15</v>
      </c>
      <c r="C23" s="88">
        <v>786702</v>
      </c>
      <c r="D23" s="88">
        <v>783248</v>
      </c>
      <c r="E23" s="89">
        <f t="shared" si="2"/>
        <v>2.2659006239552637</v>
      </c>
      <c r="F23" s="15"/>
      <c r="G23" s="15"/>
      <c r="H23" s="15"/>
    </row>
    <row r="24" spans="2:9" s="13" customFormat="1" ht="17.100000000000001" customHeight="1" x14ac:dyDescent="0.2">
      <c r="B24" s="90" t="s">
        <v>16</v>
      </c>
      <c r="C24" s="88">
        <v>412807</v>
      </c>
      <c r="D24" s="88">
        <v>574131</v>
      </c>
      <c r="E24" s="89">
        <f t="shared" si="2"/>
        <v>1.6609347117797422</v>
      </c>
    </row>
    <row r="25" spans="2:9" s="13" customFormat="1" ht="17.100000000000001" customHeight="1" x14ac:dyDescent="0.2">
      <c r="B25" s="90" t="s">
        <v>44</v>
      </c>
      <c r="C25" s="88">
        <v>747620</v>
      </c>
      <c r="D25" s="88">
        <v>661343</v>
      </c>
      <c r="E25" s="89">
        <f t="shared" si="2"/>
        <v>1.9132350371126976</v>
      </c>
    </row>
    <row r="26" spans="2:9" s="13" customFormat="1" ht="17.100000000000001" customHeight="1" x14ac:dyDescent="0.2">
      <c r="B26" s="23" t="s">
        <v>17</v>
      </c>
      <c r="C26" s="14">
        <v>3221604</v>
      </c>
      <c r="D26" s="14">
        <v>2311104</v>
      </c>
      <c r="E26" s="89">
        <f t="shared" si="2"/>
        <v>6.6859181199639268</v>
      </c>
    </row>
    <row r="27" spans="2:9" s="13" customFormat="1" ht="17.100000000000001" customHeight="1" x14ac:dyDescent="0.2">
      <c r="B27" s="81" t="s">
        <v>112</v>
      </c>
      <c r="C27" s="82">
        <f>SUM(C5:C26)</f>
        <v>35744276</v>
      </c>
      <c r="D27" s="82">
        <f>SUM(D5:D26)</f>
        <v>34566741</v>
      </c>
      <c r="E27" s="84">
        <f>SUM(E5:E26)</f>
        <v>100</v>
      </c>
    </row>
    <row r="28" spans="2:9" s="13" customFormat="1" ht="17.100000000000001" customHeight="1" x14ac:dyDescent="0.2">
      <c r="B28" s="16"/>
      <c r="C28" s="15"/>
      <c r="D28" s="15"/>
      <c r="E28" s="43"/>
    </row>
    <row r="30" spans="2:9" ht="17.100000000000001" customHeight="1" x14ac:dyDescent="0.2">
      <c r="B30" s="2" t="s">
        <v>18</v>
      </c>
      <c r="D30" s="11" t="s">
        <v>113</v>
      </c>
    </row>
    <row r="31" spans="2:9" ht="17.100000000000001" customHeight="1" x14ac:dyDescent="0.2">
      <c r="B31" s="12" t="s">
        <v>48</v>
      </c>
      <c r="C31" s="12" t="s">
        <v>45</v>
      </c>
      <c r="D31" s="12" t="s">
        <v>0</v>
      </c>
      <c r="E31" s="79"/>
    </row>
    <row r="32" spans="2:9" ht="17.100000000000001" customHeight="1" x14ac:dyDescent="0.2">
      <c r="B32" s="23" t="s">
        <v>114</v>
      </c>
      <c r="C32" s="14">
        <v>254005</v>
      </c>
      <c r="D32" s="14">
        <v>236369</v>
      </c>
      <c r="E32" s="71">
        <f>D32/$D$46*100</f>
        <v>0.70931154416999231</v>
      </c>
    </row>
    <row r="33" spans="2:5" ht="17.100000000000001" customHeight="1" x14ac:dyDescent="0.2">
      <c r="B33" s="23" t="s">
        <v>19</v>
      </c>
      <c r="C33" s="14">
        <v>9941005</v>
      </c>
      <c r="D33" s="14">
        <v>9626501</v>
      </c>
      <c r="E33" s="71">
        <f t="shared" ref="E33:E45" si="3">D33/$D$46*100</f>
        <v>28.88783338451309</v>
      </c>
    </row>
    <row r="34" spans="2:5" ht="17.100000000000001" customHeight="1" x14ac:dyDescent="0.2">
      <c r="B34" s="23" t="s">
        <v>20</v>
      </c>
      <c r="C34" s="14">
        <v>11061319</v>
      </c>
      <c r="D34" s="14">
        <v>10715306</v>
      </c>
      <c r="E34" s="71">
        <f t="shared" si="3"/>
        <v>32.155190592311108</v>
      </c>
    </row>
    <row r="35" spans="2:5" ht="17.100000000000001" customHeight="1" x14ac:dyDescent="0.2">
      <c r="B35" s="23" t="s">
        <v>21</v>
      </c>
      <c r="C35" s="14">
        <v>1899582</v>
      </c>
      <c r="D35" s="14">
        <v>1814468</v>
      </c>
      <c r="E35" s="71">
        <f t="shared" si="3"/>
        <v>5.4449741672005958</v>
      </c>
    </row>
    <row r="36" spans="2:5" ht="17.100000000000001" customHeight="1" x14ac:dyDescent="0.2">
      <c r="B36" s="23" t="s">
        <v>22</v>
      </c>
      <c r="C36" s="14">
        <v>46829</v>
      </c>
      <c r="D36" s="14">
        <v>42266</v>
      </c>
      <c r="E36" s="71">
        <f t="shared" si="3"/>
        <v>0.12683457528647535</v>
      </c>
    </row>
    <row r="37" spans="2:5" ht="17.100000000000001" customHeight="1" x14ac:dyDescent="0.2">
      <c r="B37" s="23" t="s">
        <v>23</v>
      </c>
      <c r="C37" s="14">
        <v>565551</v>
      </c>
      <c r="D37" s="14">
        <v>454856</v>
      </c>
      <c r="E37" s="71">
        <f t="shared" si="3"/>
        <v>1.3649616139806235</v>
      </c>
    </row>
    <row r="38" spans="2:5" ht="17.100000000000001" customHeight="1" x14ac:dyDescent="0.2">
      <c r="B38" s="23" t="s">
        <v>24</v>
      </c>
      <c r="C38" s="14">
        <v>761283</v>
      </c>
      <c r="D38" s="14">
        <v>588113</v>
      </c>
      <c r="E38" s="71">
        <f t="shared" si="3"/>
        <v>1.7648479291973427</v>
      </c>
    </row>
    <row r="39" spans="2:5" ht="17.100000000000001" customHeight="1" x14ac:dyDescent="0.2">
      <c r="B39" s="23" t="s">
        <v>25</v>
      </c>
      <c r="C39" s="14">
        <v>2580431</v>
      </c>
      <c r="D39" s="14">
        <v>2367660</v>
      </c>
      <c r="E39" s="71">
        <f t="shared" si="3"/>
        <v>7.105028877177312</v>
      </c>
    </row>
    <row r="40" spans="2:5" ht="17.100000000000001" customHeight="1" x14ac:dyDescent="0.2">
      <c r="B40" s="23" t="s">
        <v>46</v>
      </c>
      <c r="C40" s="14">
        <v>876597</v>
      </c>
      <c r="D40" s="14">
        <v>871871</v>
      </c>
      <c r="E40" s="71">
        <f t="shared" si="3"/>
        <v>2.616367481890753</v>
      </c>
    </row>
    <row r="41" spans="2:5" ht="17.100000000000001" customHeight="1" x14ac:dyDescent="0.2">
      <c r="B41" s="23" t="s">
        <v>26</v>
      </c>
      <c r="C41" s="14">
        <v>5021519</v>
      </c>
      <c r="D41" s="14">
        <v>3886555</v>
      </c>
      <c r="E41" s="71">
        <f t="shared" si="3"/>
        <v>11.663028267461488</v>
      </c>
    </row>
    <row r="42" spans="2:5" ht="17.100000000000001" customHeight="1" x14ac:dyDescent="0.2">
      <c r="B42" s="23" t="s">
        <v>27</v>
      </c>
      <c r="C42" s="14">
        <v>5540</v>
      </c>
      <c r="D42" s="14">
        <v>2650</v>
      </c>
      <c r="E42" s="71">
        <f t="shared" si="3"/>
        <v>7.9522932027908892E-3</v>
      </c>
    </row>
    <row r="43" spans="2:5" ht="17.100000000000001" customHeight="1" x14ac:dyDescent="0.2">
      <c r="B43" s="23" t="s">
        <v>2</v>
      </c>
      <c r="C43" s="14">
        <v>2707197</v>
      </c>
      <c r="D43" s="14">
        <v>2700744</v>
      </c>
      <c r="E43" s="71">
        <f t="shared" si="3"/>
        <v>8.1045691145955772</v>
      </c>
    </row>
    <row r="44" spans="2:5" ht="17.100000000000001" customHeight="1" x14ac:dyDescent="0.2">
      <c r="B44" s="23" t="s">
        <v>47</v>
      </c>
      <c r="C44" s="14">
        <v>16362</v>
      </c>
      <c r="D44" s="14">
        <v>16362</v>
      </c>
      <c r="E44" s="71">
        <f t="shared" si="3"/>
        <v>4.9100159012854534E-2</v>
      </c>
    </row>
    <row r="45" spans="2:5" ht="17.100000000000001" customHeight="1" x14ac:dyDescent="0.2">
      <c r="B45" s="23" t="s">
        <v>28</v>
      </c>
      <c r="C45" s="14">
        <v>7056</v>
      </c>
      <c r="D45" s="14">
        <v>0</v>
      </c>
      <c r="E45" s="71">
        <f t="shared" si="3"/>
        <v>0</v>
      </c>
    </row>
    <row r="46" spans="2:5" ht="17.100000000000001" customHeight="1" x14ac:dyDescent="0.2">
      <c r="B46" s="81" t="s">
        <v>29</v>
      </c>
      <c r="C46" s="82">
        <f>SUM(C32:C45)</f>
        <v>35744276</v>
      </c>
      <c r="D46" s="82">
        <f>SUM(D32:D45)</f>
        <v>33323721</v>
      </c>
      <c r="E46" s="83">
        <f>SUM(E32:E45)</f>
        <v>100.00000000000001</v>
      </c>
    </row>
  </sheetData>
  <phoneticPr fontId="2"/>
  <pageMargins left="1.1023622047244095" right="0.55118110236220474" top="0.98425196850393704" bottom="0.98425196850393704" header="0.51181102362204722" footer="0.51181102362204722"/>
  <pageSetup paperSize="9" scale="85" orientation="portrait" horizontalDpi="400"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workbookViewId="0"/>
  </sheetViews>
  <sheetFormatPr defaultRowHeight="24.95" customHeight="1" x14ac:dyDescent="0.2"/>
  <cols>
    <col min="1" max="1" width="5.25" style="10" customWidth="1"/>
    <col min="2" max="3" width="17.625" style="10" customWidth="1"/>
    <col min="4" max="4" width="1.25" style="10" customWidth="1"/>
    <col min="5" max="5" width="15.5" style="10" customWidth="1"/>
    <col min="6" max="6" width="17.5" style="10" customWidth="1"/>
    <col min="7" max="16384" width="9" style="10"/>
  </cols>
  <sheetData>
    <row r="1" spans="1:6" ht="24.95" customHeight="1" x14ac:dyDescent="0.2">
      <c r="A1" s="10" t="s">
        <v>136</v>
      </c>
      <c r="F1" s="73"/>
    </row>
    <row r="2" spans="1:6" ht="15.75" customHeight="1" x14ac:dyDescent="0.2">
      <c r="F2" s="40"/>
    </row>
    <row r="4" spans="1:6" ht="24.95" customHeight="1" thickBot="1" x14ac:dyDescent="0.25">
      <c r="A4" s="21" t="s">
        <v>57</v>
      </c>
      <c r="B4" s="21"/>
    </row>
    <row r="5" spans="1:6" ht="24.95" customHeight="1" x14ac:dyDescent="0.2">
      <c r="B5" s="10" t="s">
        <v>50</v>
      </c>
      <c r="F5" s="10" t="s">
        <v>56</v>
      </c>
    </row>
    <row r="6" spans="1:6" ht="24.95" customHeight="1" x14ac:dyDescent="0.2">
      <c r="B6" s="117" t="s">
        <v>53</v>
      </c>
      <c r="C6" s="118"/>
      <c r="D6" s="19"/>
      <c r="E6" s="117" t="s">
        <v>54</v>
      </c>
      <c r="F6" s="118"/>
    </row>
    <row r="7" spans="1:6" ht="24.95" customHeight="1" x14ac:dyDescent="0.2">
      <c r="B7" s="20" t="s">
        <v>51</v>
      </c>
      <c r="C7" s="20" t="s">
        <v>49</v>
      </c>
      <c r="D7" s="20"/>
      <c r="E7" s="20" t="s">
        <v>52</v>
      </c>
      <c r="F7" s="20" t="s">
        <v>49</v>
      </c>
    </row>
    <row r="8" spans="1:6" ht="24.95" customHeight="1" x14ac:dyDescent="0.2">
      <c r="B8" s="22">
        <v>2007677</v>
      </c>
      <c r="C8" s="22">
        <v>1983925</v>
      </c>
      <c r="D8" s="22"/>
      <c r="E8" s="22">
        <v>1853603</v>
      </c>
      <c r="F8" s="22">
        <v>1618709</v>
      </c>
    </row>
    <row r="9" spans="1:6" ht="24.95" customHeight="1" x14ac:dyDescent="0.2">
      <c r="B9" s="10" t="s">
        <v>55</v>
      </c>
      <c r="F9" s="10" t="s">
        <v>56</v>
      </c>
    </row>
    <row r="10" spans="1:6" ht="24.95" customHeight="1" x14ac:dyDescent="0.2">
      <c r="B10" s="117" t="s">
        <v>53</v>
      </c>
      <c r="C10" s="118"/>
      <c r="D10" s="19"/>
      <c r="E10" s="117" t="s">
        <v>54</v>
      </c>
      <c r="F10" s="118"/>
    </row>
    <row r="11" spans="1:6" ht="24.95" customHeight="1" x14ac:dyDescent="0.2">
      <c r="B11" s="20" t="s">
        <v>51</v>
      </c>
      <c r="C11" s="20" t="s">
        <v>49</v>
      </c>
      <c r="D11" s="20"/>
      <c r="E11" s="20" t="s">
        <v>52</v>
      </c>
      <c r="F11" s="20" t="s">
        <v>49</v>
      </c>
    </row>
    <row r="12" spans="1:6" ht="24.95" customHeight="1" x14ac:dyDescent="0.2">
      <c r="B12" s="22">
        <v>421085</v>
      </c>
      <c r="C12" s="22">
        <v>793610</v>
      </c>
      <c r="D12" s="22"/>
      <c r="E12" s="22">
        <v>1675187</v>
      </c>
      <c r="F12" s="22">
        <v>1475734</v>
      </c>
    </row>
    <row r="14" spans="1:6" ht="24.95" customHeight="1" thickBot="1" x14ac:dyDescent="0.25">
      <c r="A14" s="21" t="s">
        <v>106</v>
      </c>
      <c r="B14" s="21"/>
    </row>
    <row r="15" spans="1:6" ht="24.95" customHeight="1" x14ac:dyDescent="0.2">
      <c r="B15" s="10" t="s">
        <v>50</v>
      </c>
      <c r="F15" s="10" t="s">
        <v>56</v>
      </c>
    </row>
    <row r="16" spans="1:6" ht="24.95" customHeight="1" x14ac:dyDescent="0.2">
      <c r="B16" s="117" t="s">
        <v>53</v>
      </c>
      <c r="C16" s="118"/>
      <c r="D16" s="19"/>
      <c r="E16" s="117" t="s">
        <v>54</v>
      </c>
      <c r="F16" s="118"/>
    </row>
    <row r="17" spans="2:6" ht="24.95" customHeight="1" x14ac:dyDescent="0.2">
      <c r="B17" s="20" t="s">
        <v>51</v>
      </c>
      <c r="C17" s="20" t="s">
        <v>49</v>
      </c>
      <c r="D17" s="20"/>
      <c r="E17" s="20" t="s">
        <v>52</v>
      </c>
      <c r="F17" s="20" t="s">
        <v>49</v>
      </c>
    </row>
    <row r="18" spans="2:6" ht="24.95" customHeight="1" x14ac:dyDescent="0.2">
      <c r="B18" s="22">
        <v>2946738</v>
      </c>
      <c r="C18" s="22">
        <v>2846536</v>
      </c>
      <c r="D18" s="22"/>
      <c r="E18" s="22">
        <v>2524685</v>
      </c>
      <c r="F18" s="22">
        <v>2382755</v>
      </c>
    </row>
    <row r="19" spans="2:6" ht="24.95" customHeight="1" x14ac:dyDescent="0.2">
      <c r="B19" s="10" t="s">
        <v>55</v>
      </c>
      <c r="F19" s="10" t="s">
        <v>56</v>
      </c>
    </row>
    <row r="20" spans="2:6" ht="24.95" customHeight="1" x14ac:dyDescent="0.2">
      <c r="B20" s="117" t="s">
        <v>53</v>
      </c>
      <c r="C20" s="118"/>
      <c r="D20" s="19"/>
      <c r="E20" s="117" t="s">
        <v>54</v>
      </c>
      <c r="F20" s="118"/>
    </row>
    <row r="21" spans="2:6" ht="24.95" customHeight="1" x14ac:dyDescent="0.2">
      <c r="B21" s="20" t="s">
        <v>51</v>
      </c>
      <c r="C21" s="20" t="s">
        <v>49</v>
      </c>
      <c r="D21" s="20"/>
      <c r="E21" s="20" t="s">
        <v>52</v>
      </c>
      <c r="F21" s="20" t="s">
        <v>49</v>
      </c>
    </row>
    <row r="22" spans="2:6" ht="24.95" customHeight="1" x14ac:dyDescent="0.2">
      <c r="B22" s="22">
        <v>395840</v>
      </c>
      <c r="C22" s="22">
        <v>368378</v>
      </c>
      <c r="D22" s="22"/>
      <c r="E22" s="22">
        <v>1703837</v>
      </c>
      <c r="F22" s="22">
        <v>1542046</v>
      </c>
    </row>
  </sheetData>
  <mergeCells count="8">
    <mergeCell ref="B6:C6"/>
    <mergeCell ref="E6:F6"/>
    <mergeCell ref="B16:C16"/>
    <mergeCell ref="E16:F16"/>
    <mergeCell ref="B20:C20"/>
    <mergeCell ref="E20:F20"/>
    <mergeCell ref="B10:C10"/>
    <mergeCell ref="E10:F10"/>
  </mergeCells>
  <phoneticPr fontId="2"/>
  <pageMargins left="0.75" right="0.75" top="0.74" bottom="0.64" header="0.51200000000000001" footer="0.51200000000000001"/>
  <pageSetup paperSize="9" orientation="portrait" horizontalDpi="400"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G30"/>
  <sheetViews>
    <sheetView view="pageBreakPreview" zoomScale="60" zoomScaleNormal="80" workbookViewId="0">
      <selection activeCell="M23" sqref="M23"/>
    </sheetView>
  </sheetViews>
  <sheetFormatPr defaultRowHeight="27" customHeight="1" x14ac:dyDescent="0.15"/>
  <cols>
    <col min="1" max="1" width="5.25" customWidth="1"/>
    <col min="2" max="2" width="8.875" customWidth="1"/>
    <col min="3" max="3" width="13.875" customWidth="1"/>
    <col min="4" max="4" width="20.625" customWidth="1"/>
    <col min="5" max="5" width="13" customWidth="1"/>
    <col min="6" max="6" width="15.125" customWidth="1"/>
    <col min="7" max="7" width="10" style="29" customWidth="1"/>
  </cols>
  <sheetData>
    <row r="1" spans="1:7" ht="27" customHeight="1" x14ac:dyDescent="0.15">
      <c r="A1" s="4"/>
      <c r="B1" s="3" t="s">
        <v>107</v>
      </c>
      <c r="C1" s="3"/>
      <c r="D1" s="3"/>
      <c r="E1" s="4"/>
      <c r="F1" s="4" t="s">
        <v>101</v>
      </c>
    </row>
    <row r="2" spans="1:7" ht="27" customHeight="1" thickBot="1" x14ac:dyDescent="0.2">
      <c r="A2" s="4"/>
      <c r="B2" s="4"/>
      <c r="C2" s="4"/>
      <c r="D2" s="4"/>
      <c r="F2" s="25" t="s">
        <v>64</v>
      </c>
    </row>
    <row r="3" spans="1:7" ht="27" customHeight="1" x14ac:dyDescent="0.15">
      <c r="A3" s="123" t="s">
        <v>30</v>
      </c>
      <c r="B3" s="124"/>
      <c r="C3" s="125"/>
      <c r="D3" s="7" t="s">
        <v>62</v>
      </c>
      <c r="E3" s="24" t="s">
        <v>31</v>
      </c>
      <c r="F3" s="8" t="s">
        <v>83</v>
      </c>
      <c r="G3" s="30"/>
    </row>
    <row r="4" spans="1:7" ht="27" customHeight="1" x14ac:dyDescent="0.2">
      <c r="A4" s="9"/>
      <c r="B4" s="6" t="s">
        <v>32</v>
      </c>
      <c r="C4" s="5"/>
      <c r="D4" s="5">
        <v>3424897</v>
      </c>
      <c r="E4" s="36">
        <v>3183777</v>
      </c>
      <c r="F4" s="38">
        <v>0.41499999999999998</v>
      </c>
      <c r="G4" s="74">
        <f>E4/$E$14</f>
        <v>0.41520023599213984</v>
      </c>
    </row>
    <row r="5" spans="1:7" ht="27" customHeight="1" x14ac:dyDescent="0.2">
      <c r="A5" s="119" t="s">
        <v>33</v>
      </c>
      <c r="B5" s="6" t="s">
        <v>58</v>
      </c>
      <c r="C5" s="5"/>
      <c r="D5" s="5">
        <v>3015802</v>
      </c>
      <c r="E5" s="36">
        <v>2783779</v>
      </c>
      <c r="F5" s="38">
        <v>0.36299999999999999</v>
      </c>
      <c r="G5" s="74">
        <f t="shared" ref="G5:G13" si="0">E5/$E$14</f>
        <v>0.36303600966712274</v>
      </c>
    </row>
    <row r="6" spans="1:7" ht="27" customHeight="1" x14ac:dyDescent="0.2">
      <c r="A6" s="119"/>
      <c r="B6" s="6" t="s">
        <v>59</v>
      </c>
      <c r="C6" s="5"/>
      <c r="D6" s="50">
        <v>409095</v>
      </c>
      <c r="E6" s="36">
        <v>399998</v>
      </c>
      <c r="F6" s="38">
        <v>5.1999999999999998E-2</v>
      </c>
      <c r="G6" s="74">
        <f t="shared" si="0"/>
        <v>5.2164226325017098E-2</v>
      </c>
    </row>
    <row r="7" spans="1:7" ht="27" customHeight="1" x14ac:dyDescent="0.2">
      <c r="A7" s="9"/>
      <c r="B7" s="6" t="s">
        <v>34</v>
      </c>
      <c r="C7" s="5"/>
      <c r="D7" s="5">
        <v>3777661</v>
      </c>
      <c r="E7" s="36">
        <v>3402551</v>
      </c>
      <c r="F7" s="38">
        <v>0.44400000000000001</v>
      </c>
      <c r="G7" s="74">
        <f t="shared" si="0"/>
        <v>0.44373081977013196</v>
      </c>
    </row>
    <row r="8" spans="1:7" ht="27" customHeight="1" x14ac:dyDescent="0.2">
      <c r="A8" s="119" t="s">
        <v>35</v>
      </c>
      <c r="B8" s="6" t="s">
        <v>34</v>
      </c>
      <c r="C8" s="5"/>
      <c r="D8" s="5">
        <v>3751567</v>
      </c>
      <c r="E8" s="36">
        <v>3376457</v>
      </c>
      <c r="F8" s="38">
        <v>0.44</v>
      </c>
      <c r="G8" s="74">
        <f t="shared" si="0"/>
        <v>0.44032786945106789</v>
      </c>
    </row>
    <row r="9" spans="1:7" ht="27" customHeight="1" x14ac:dyDescent="0.2">
      <c r="A9" s="119"/>
      <c r="B9" s="6" t="s">
        <v>36</v>
      </c>
      <c r="C9" s="5"/>
      <c r="D9" s="5">
        <v>26094</v>
      </c>
      <c r="E9" s="36">
        <v>26094</v>
      </c>
      <c r="F9" s="76">
        <v>4.0000000000000001E-3</v>
      </c>
      <c r="G9" s="74">
        <f t="shared" si="0"/>
        <v>3.4029503190640856E-3</v>
      </c>
    </row>
    <row r="10" spans="1:7" ht="27" customHeight="1" x14ac:dyDescent="0.2">
      <c r="A10" s="9"/>
      <c r="B10" s="6" t="s">
        <v>37</v>
      </c>
      <c r="C10" s="5"/>
      <c r="D10" s="5">
        <v>141129</v>
      </c>
      <c r="E10" s="36">
        <v>126022</v>
      </c>
      <c r="F10" s="38">
        <v>1.6E-2</v>
      </c>
      <c r="G10" s="74">
        <f t="shared" si="0"/>
        <v>1.6434682498240753E-2</v>
      </c>
    </row>
    <row r="11" spans="1:7" ht="27" customHeight="1" x14ac:dyDescent="0.2">
      <c r="A11" s="9"/>
      <c r="B11" s="6" t="s">
        <v>38</v>
      </c>
      <c r="C11" s="5"/>
      <c r="D11" s="5">
        <v>437828</v>
      </c>
      <c r="E11" s="36">
        <v>437828</v>
      </c>
      <c r="F11" s="38">
        <v>5.7000000000000002E-2</v>
      </c>
      <c r="G11" s="74">
        <f t="shared" si="0"/>
        <v>5.7097682696987451E-2</v>
      </c>
    </row>
    <row r="12" spans="1:7" ht="27" customHeight="1" x14ac:dyDescent="0.2">
      <c r="A12" s="9"/>
      <c r="B12" s="6" t="s">
        <v>60</v>
      </c>
      <c r="C12" s="5"/>
      <c r="D12" s="5">
        <v>0</v>
      </c>
      <c r="E12" s="36">
        <v>0</v>
      </c>
      <c r="F12" s="38">
        <v>0</v>
      </c>
      <c r="G12" s="74">
        <f t="shared" si="0"/>
        <v>0</v>
      </c>
    </row>
    <row r="13" spans="1:7" ht="27" customHeight="1" x14ac:dyDescent="0.2">
      <c r="A13" s="9"/>
      <c r="B13" s="6" t="s">
        <v>39</v>
      </c>
      <c r="C13" s="5"/>
      <c r="D13" s="5">
        <v>572953</v>
      </c>
      <c r="E13" s="36">
        <v>517874</v>
      </c>
      <c r="F13" s="38">
        <v>6.8000000000000005E-2</v>
      </c>
      <c r="G13" s="74">
        <f t="shared" si="0"/>
        <v>6.7536579042499975E-2</v>
      </c>
    </row>
    <row r="14" spans="1:7" ht="27" customHeight="1" thickBot="1" x14ac:dyDescent="0.25">
      <c r="A14" s="120" t="s">
        <v>61</v>
      </c>
      <c r="B14" s="121"/>
      <c r="C14" s="122"/>
      <c r="D14" s="35">
        <f>SUM(D4,D7,D10:D13)</f>
        <v>8354468</v>
      </c>
      <c r="E14" s="37">
        <f>SUM(E4,E7,E10:E13)</f>
        <v>7668052</v>
      </c>
      <c r="F14" s="39">
        <f>F4+F7+F10+F11+F12+F13</f>
        <v>1</v>
      </c>
      <c r="G14" s="72"/>
    </row>
    <row r="15" spans="1:7" ht="27" customHeight="1" x14ac:dyDescent="0.15">
      <c r="A15" s="4"/>
      <c r="B15" s="4"/>
      <c r="C15" s="4"/>
      <c r="D15" s="4"/>
      <c r="E15" s="25"/>
      <c r="F15" s="75"/>
    </row>
    <row r="16" spans="1:7" ht="27" customHeight="1" thickBot="1" x14ac:dyDescent="0.2">
      <c r="A16" s="4"/>
      <c r="B16" s="4"/>
      <c r="C16" s="4"/>
      <c r="D16" s="4"/>
      <c r="F16" s="25" t="s">
        <v>105</v>
      </c>
    </row>
    <row r="17" spans="1:6" ht="27" customHeight="1" x14ac:dyDescent="0.15">
      <c r="A17" s="123" t="s">
        <v>30</v>
      </c>
      <c r="B17" s="124"/>
      <c r="C17" s="125"/>
      <c r="D17" s="7" t="s">
        <v>62</v>
      </c>
      <c r="E17" s="24" t="s">
        <v>31</v>
      </c>
      <c r="F17" s="8" t="s">
        <v>83</v>
      </c>
    </row>
    <row r="18" spans="1:6" ht="27" customHeight="1" x14ac:dyDescent="0.2">
      <c r="A18" s="9"/>
      <c r="B18" s="6" t="s">
        <v>32</v>
      </c>
      <c r="C18" s="5"/>
      <c r="D18" s="5">
        <v>342490</v>
      </c>
      <c r="E18" s="77">
        <v>318378</v>
      </c>
      <c r="F18" s="38">
        <f>E18/$E$28</f>
        <v>0.41520073551946063</v>
      </c>
    </row>
    <row r="19" spans="1:6" ht="27" customHeight="1" x14ac:dyDescent="0.2">
      <c r="A19" s="119" t="s">
        <v>33</v>
      </c>
      <c r="B19" s="6" t="s">
        <v>58</v>
      </c>
      <c r="C19" s="5"/>
      <c r="D19" s="5">
        <v>301580</v>
      </c>
      <c r="E19" s="36">
        <v>278378</v>
      </c>
      <c r="F19" s="38">
        <f t="shared" ref="F19:F27" si="1">E19/$E$28</f>
        <v>0.36303623476633562</v>
      </c>
    </row>
    <row r="20" spans="1:6" ht="27" customHeight="1" x14ac:dyDescent="0.2">
      <c r="A20" s="119"/>
      <c r="B20" s="6" t="s">
        <v>59</v>
      </c>
      <c r="C20" s="5"/>
      <c r="D20" s="50">
        <v>40910</v>
      </c>
      <c r="E20" s="36">
        <v>40000</v>
      </c>
      <c r="F20" s="38">
        <f t="shared" si="1"/>
        <v>5.2164500753124982E-2</v>
      </c>
    </row>
    <row r="21" spans="1:6" ht="27" customHeight="1" x14ac:dyDescent="0.2">
      <c r="A21" s="9"/>
      <c r="B21" s="6" t="s">
        <v>34</v>
      </c>
      <c r="C21" s="5"/>
      <c r="D21" s="5">
        <v>377766</v>
      </c>
      <c r="E21" s="77">
        <v>340255</v>
      </c>
      <c r="F21" s="38">
        <f t="shared" si="1"/>
        <v>0.44373080509386348</v>
      </c>
    </row>
    <row r="22" spans="1:6" ht="27" customHeight="1" x14ac:dyDescent="0.2">
      <c r="A22" s="119" t="s">
        <v>35</v>
      </c>
      <c r="B22" s="6" t="s">
        <v>34</v>
      </c>
      <c r="C22" s="5"/>
      <c r="D22" s="5">
        <v>375157</v>
      </c>
      <c r="E22" s="77">
        <v>337646</v>
      </c>
      <c r="F22" s="38">
        <f t="shared" si="1"/>
        <v>0.44032837553224091</v>
      </c>
    </row>
    <row r="23" spans="1:6" ht="27" customHeight="1" x14ac:dyDescent="0.2">
      <c r="A23" s="119"/>
      <c r="B23" s="6" t="s">
        <v>36</v>
      </c>
      <c r="C23" s="5"/>
      <c r="D23" s="5">
        <v>2609</v>
      </c>
      <c r="E23" s="77">
        <v>2609</v>
      </c>
      <c r="F23" s="76">
        <v>4.0000000000000001E-3</v>
      </c>
    </row>
    <row r="24" spans="1:6" ht="27" customHeight="1" x14ac:dyDescent="0.2">
      <c r="A24" s="9"/>
      <c r="B24" s="6" t="s">
        <v>37</v>
      </c>
      <c r="C24" s="5"/>
      <c r="D24" s="5">
        <v>14113</v>
      </c>
      <c r="E24" s="77">
        <v>12602</v>
      </c>
      <c r="F24" s="38">
        <f t="shared" si="1"/>
        <v>1.6434425962272025E-2</v>
      </c>
    </row>
    <row r="25" spans="1:6" ht="27" customHeight="1" x14ac:dyDescent="0.2">
      <c r="A25" s="9"/>
      <c r="B25" s="6" t="s">
        <v>38</v>
      </c>
      <c r="C25" s="5"/>
      <c r="D25" s="5">
        <v>43783</v>
      </c>
      <c r="E25" s="77">
        <v>43783</v>
      </c>
      <c r="F25" s="38">
        <f t="shared" si="1"/>
        <v>5.7097958411851772E-2</v>
      </c>
    </row>
    <row r="26" spans="1:6" ht="27" customHeight="1" x14ac:dyDescent="0.2">
      <c r="A26" s="9"/>
      <c r="B26" s="6" t="s">
        <v>60</v>
      </c>
      <c r="C26" s="5"/>
      <c r="D26" s="5">
        <v>0</v>
      </c>
      <c r="E26" s="77">
        <v>0</v>
      </c>
      <c r="F26" s="38">
        <f t="shared" si="1"/>
        <v>0</v>
      </c>
    </row>
    <row r="27" spans="1:6" ht="27" customHeight="1" x14ac:dyDescent="0.2">
      <c r="A27" s="9"/>
      <c r="B27" s="6" t="s">
        <v>39</v>
      </c>
      <c r="C27" s="5"/>
      <c r="D27" s="5">
        <v>57295</v>
      </c>
      <c r="E27" s="77">
        <v>51787</v>
      </c>
      <c r="F27" s="38">
        <f t="shared" si="1"/>
        <v>6.7536075012552085E-2</v>
      </c>
    </row>
    <row r="28" spans="1:6" ht="27" customHeight="1" thickBot="1" x14ac:dyDescent="0.25">
      <c r="A28" s="120" t="s">
        <v>61</v>
      </c>
      <c r="B28" s="121"/>
      <c r="C28" s="122"/>
      <c r="D28" s="35">
        <f>SUM(D18,D21,D24:D27)</f>
        <v>835447</v>
      </c>
      <c r="E28" s="37">
        <f>SUM(E18,E21,E24:E27)</f>
        <v>766805</v>
      </c>
      <c r="F28" s="39">
        <f>SUM(F19:F20,F22:F23,F24:F27)</f>
        <v>1.0005975704383774</v>
      </c>
    </row>
    <row r="30" spans="1:6" ht="27" customHeight="1" x14ac:dyDescent="0.15">
      <c r="E30" s="70"/>
    </row>
  </sheetData>
  <mergeCells count="8">
    <mergeCell ref="A22:A23"/>
    <mergeCell ref="A28:C28"/>
    <mergeCell ref="A3:C3"/>
    <mergeCell ref="A5:A6"/>
    <mergeCell ref="A8:A9"/>
    <mergeCell ref="A14:C14"/>
    <mergeCell ref="A17:C17"/>
    <mergeCell ref="A19:A20"/>
  </mergeCells>
  <phoneticPr fontId="2"/>
  <pageMargins left="0.9" right="0.49" top="1" bottom="1" header="0.51200000000000001" footer="0.51200000000000001"/>
  <pageSetup paperSize="9" orientation="portrait" horizontalDpi="400"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D10"/>
  <sheetViews>
    <sheetView zoomScaleNormal="100" workbookViewId="0">
      <selection activeCell="D11" sqref="D11"/>
    </sheetView>
  </sheetViews>
  <sheetFormatPr defaultRowHeight="30" customHeight="1" x14ac:dyDescent="0.2"/>
  <cols>
    <col min="1" max="1" width="5.25" style="11" customWidth="1"/>
    <col min="2" max="2" width="39.75" style="11" customWidth="1"/>
    <col min="3" max="3" width="20.125" style="11" customWidth="1"/>
    <col min="4" max="4" width="14.625" style="11" bestFit="1" customWidth="1"/>
    <col min="5" max="5" width="13" style="11" customWidth="1"/>
    <col min="6" max="6" width="19.625" style="11" customWidth="1"/>
    <col min="7" max="16384" width="9" style="11"/>
  </cols>
  <sheetData>
    <row r="1" spans="1:4" ht="30" customHeight="1" x14ac:dyDescent="0.2">
      <c r="A1" s="51"/>
      <c r="B1" s="51"/>
      <c r="C1" s="56" t="s">
        <v>86</v>
      </c>
      <c r="D1" s="51"/>
    </row>
    <row r="2" spans="1:4" ht="30" customHeight="1" x14ac:dyDescent="0.2">
      <c r="A2" s="51"/>
      <c r="B2" s="51"/>
      <c r="C2" s="51"/>
      <c r="D2" s="51"/>
    </row>
    <row r="3" spans="1:4" ht="30" customHeight="1" x14ac:dyDescent="0.2">
      <c r="A3" s="51" t="s">
        <v>109</v>
      </c>
      <c r="B3" s="51"/>
      <c r="C3" s="51"/>
      <c r="D3" s="51"/>
    </row>
    <row r="4" spans="1:4" ht="30" customHeight="1" thickBot="1" x14ac:dyDescent="0.25">
      <c r="A4" s="51"/>
      <c r="B4" s="51"/>
      <c r="C4" s="51" t="s">
        <v>77</v>
      </c>
      <c r="D4" s="51"/>
    </row>
    <row r="5" spans="1:4" ht="30" customHeight="1" x14ac:dyDescent="0.2">
      <c r="A5" s="126" t="s">
        <v>78</v>
      </c>
      <c r="B5" s="127"/>
      <c r="C5" s="52" t="s">
        <v>79</v>
      </c>
      <c r="D5" s="51"/>
    </row>
    <row r="6" spans="1:4" ht="30" customHeight="1" x14ac:dyDescent="0.2">
      <c r="A6" s="128" t="s">
        <v>72</v>
      </c>
      <c r="B6" s="129"/>
      <c r="C6" s="41">
        <v>24360030</v>
      </c>
      <c r="D6" s="51"/>
    </row>
    <row r="7" spans="1:4" ht="39.950000000000003" customHeight="1" x14ac:dyDescent="0.2">
      <c r="A7" s="132" t="s">
        <v>73</v>
      </c>
      <c r="B7" s="53" t="s">
        <v>76</v>
      </c>
      <c r="C7" s="41">
        <v>71115</v>
      </c>
      <c r="D7" s="51"/>
    </row>
    <row r="8" spans="1:4" ht="39.950000000000003" customHeight="1" x14ac:dyDescent="0.2">
      <c r="A8" s="133"/>
      <c r="B8" s="54" t="s">
        <v>84</v>
      </c>
      <c r="C8" s="41">
        <v>272085</v>
      </c>
      <c r="D8" s="51"/>
    </row>
    <row r="9" spans="1:4" ht="30" customHeight="1" thickBot="1" x14ac:dyDescent="0.25">
      <c r="A9" s="130" t="s">
        <v>80</v>
      </c>
      <c r="B9" s="131"/>
      <c r="C9" s="55">
        <f>SUM(C6:C8)</f>
        <v>24703230</v>
      </c>
      <c r="D9" s="51"/>
    </row>
    <row r="10" spans="1:4" ht="30" customHeight="1" x14ac:dyDescent="0.2">
      <c r="A10" s="51"/>
      <c r="B10" s="51"/>
      <c r="C10" s="51"/>
      <c r="D10" s="51"/>
    </row>
  </sheetData>
  <mergeCells count="4">
    <mergeCell ref="A5:B5"/>
    <mergeCell ref="A6:B6"/>
    <mergeCell ref="A9:B9"/>
    <mergeCell ref="A7:A8"/>
  </mergeCells>
  <phoneticPr fontId="2"/>
  <pageMargins left="0.75" right="0.75" top="1" bottom="1" header="0.51200000000000001" footer="0.51200000000000001"/>
  <pageSetup paperSize="9" orientation="portrait" horizontalDpi="400" verticalDpi="4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2:E17"/>
  <sheetViews>
    <sheetView workbookViewId="0">
      <selection activeCell="C9" sqref="C9"/>
    </sheetView>
  </sheetViews>
  <sheetFormatPr defaultRowHeight="13.5" x14ac:dyDescent="0.15"/>
  <cols>
    <col min="1" max="1" width="4.625" customWidth="1"/>
    <col min="2" max="2" width="19.625" customWidth="1"/>
    <col min="3" max="5" width="17.25" customWidth="1"/>
  </cols>
  <sheetData>
    <row r="2" spans="1:5" ht="18.75" x14ac:dyDescent="0.2">
      <c r="B2" s="58" t="s">
        <v>87</v>
      </c>
    </row>
    <row r="3" spans="1:5" x14ac:dyDescent="0.15">
      <c r="E3" t="s">
        <v>96</v>
      </c>
    </row>
    <row r="4" spans="1:5" ht="28.5" customHeight="1" x14ac:dyDescent="0.15">
      <c r="B4" s="67" t="s">
        <v>88</v>
      </c>
      <c r="C4" s="67" t="s">
        <v>89</v>
      </c>
      <c r="D4" s="67" t="s">
        <v>90</v>
      </c>
      <c r="E4" s="67" t="s">
        <v>91</v>
      </c>
    </row>
    <row r="5" spans="1:5" ht="43.5" customHeight="1" x14ac:dyDescent="0.2">
      <c r="B5" s="80" t="s">
        <v>111</v>
      </c>
      <c r="C5" s="80" t="s">
        <v>110</v>
      </c>
      <c r="D5" s="61">
        <v>10.8</v>
      </c>
      <c r="E5" s="61">
        <v>102.4</v>
      </c>
    </row>
    <row r="6" spans="1:5" ht="22.5" customHeight="1" x14ac:dyDescent="0.2">
      <c r="A6" s="57" t="s">
        <v>92</v>
      </c>
      <c r="B6" s="62">
        <v>12.85</v>
      </c>
      <c r="C6" s="62">
        <v>17.850000000000001</v>
      </c>
      <c r="D6" s="63">
        <v>25</v>
      </c>
      <c r="E6" s="63">
        <v>350</v>
      </c>
    </row>
    <row r="7" spans="1:5" ht="20.25" customHeight="1" x14ac:dyDescent="0.15">
      <c r="B7" t="s">
        <v>93</v>
      </c>
    </row>
    <row r="10" spans="1:5" ht="22.5" customHeight="1" x14ac:dyDescent="0.2">
      <c r="B10" s="59" t="s">
        <v>94</v>
      </c>
    </row>
    <row r="11" spans="1:5" x14ac:dyDescent="0.15">
      <c r="D11" t="s">
        <v>99</v>
      </c>
    </row>
    <row r="12" spans="1:5" ht="24.75" customHeight="1" thickBot="1" x14ac:dyDescent="0.2">
      <c r="B12" s="68" t="s">
        <v>108</v>
      </c>
      <c r="C12" s="68" t="s">
        <v>98</v>
      </c>
      <c r="D12" s="68" t="s">
        <v>95</v>
      </c>
    </row>
    <row r="13" spans="1:5" ht="32.25" customHeight="1" thickTop="1" x14ac:dyDescent="0.15">
      <c r="B13" s="60" t="s">
        <v>102</v>
      </c>
      <c r="C13" s="69">
        <v>9.6999999999999993</v>
      </c>
      <c r="D13" s="64">
        <v>1575301</v>
      </c>
    </row>
    <row r="14" spans="1:5" ht="32.25" customHeight="1" x14ac:dyDescent="0.15">
      <c r="B14" s="33" t="s">
        <v>103</v>
      </c>
      <c r="C14" s="65" t="s">
        <v>100</v>
      </c>
      <c r="D14" s="34">
        <v>2326830</v>
      </c>
    </row>
    <row r="15" spans="1:5" ht="32.25" customHeight="1" x14ac:dyDescent="0.15">
      <c r="B15" s="33" t="s">
        <v>104</v>
      </c>
      <c r="C15" s="66" t="s">
        <v>100</v>
      </c>
      <c r="D15" s="34">
        <v>1276678</v>
      </c>
    </row>
    <row r="16" spans="1:5" ht="6.75" customHeight="1" x14ac:dyDescent="0.15"/>
    <row r="17" spans="2:2" x14ac:dyDescent="0.15">
      <c r="B17" t="s">
        <v>97</v>
      </c>
    </row>
  </sheetData>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heetViews>
  <sheetFormatPr defaultRowHeight="13.5" x14ac:dyDescent="0.15"/>
  <cols>
    <col min="1" max="1" width="5.25" customWidth="1"/>
    <col min="2" max="2" width="8.875" customWidth="1"/>
    <col min="3" max="3" width="13.875" customWidth="1"/>
    <col min="4" max="5" width="20" customWidth="1"/>
    <col min="6" max="6" width="15.125" customWidth="1"/>
    <col min="7" max="7" width="3.25" customWidth="1"/>
    <col min="8" max="8" width="12.75" customWidth="1"/>
  </cols>
  <sheetData>
    <row r="1" spans="1:7" ht="27" customHeight="1" x14ac:dyDescent="0.15">
      <c r="A1" s="4"/>
      <c r="B1" s="3" t="s">
        <v>137</v>
      </c>
      <c r="C1" s="3"/>
      <c r="D1" s="3"/>
      <c r="E1" s="4"/>
      <c r="F1" s="4"/>
    </row>
    <row r="2" spans="1:7" ht="27" customHeight="1" thickBot="1" x14ac:dyDescent="0.2">
      <c r="A2" s="4"/>
      <c r="B2" s="4"/>
      <c r="C2" s="4"/>
      <c r="D2" s="4"/>
      <c r="F2" s="25" t="s">
        <v>115</v>
      </c>
    </row>
    <row r="3" spans="1:7" ht="27" customHeight="1" x14ac:dyDescent="0.15">
      <c r="A3" s="134" t="s">
        <v>116</v>
      </c>
      <c r="B3" s="135"/>
      <c r="C3" s="136"/>
      <c r="D3" s="91" t="s">
        <v>117</v>
      </c>
      <c r="E3" s="92" t="s">
        <v>68</v>
      </c>
      <c r="F3" s="93" t="s">
        <v>83</v>
      </c>
    </row>
    <row r="4" spans="1:7" ht="27" customHeight="1" x14ac:dyDescent="0.2">
      <c r="A4" s="94"/>
      <c r="B4" s="95" t="s">
        <v>118</v>
      </c>
      <c r="C4" s="96"/>
      <c r="D4" s="96">
        <v>3345469</v>
      </c>
      <c r="E4" s="96">
        <v>3172641</v>
      </c>
      <c r="F4" s="38">
        <f>E4/$E$14</f>
        <v>0.3994526388576049</v>
      </c>
    </row>
    <row r="5" spans="1:7" ht="27" customHeight="1" x14ac:dyDescent="0.2">
      <c r="A5" s="137" t="s">
        <v>119</v>
      </c>
      <c r="B5" s="95" t="s">
        <v>120</v>
      </c>
      <c r="C5" s="96"/>
      <c r="D5" s="96">
        <v>2916629</v>
      </c>
      <c r="E5" s="97">
        <v>2781198</v>
      </c>
      <c r="F5" s="38">
        <f>E5/$E$14</f>
        <v>0.35016785078598334</v>
      </c>
    </row>
    <row r="6" spans="1:7" ht="27" customHeight="1" x14ac:dyDescent="0.2">
      <c r="A6" s="137"/>
      <c r="B6" s="95" t="s">
        <v>121</v>
      </c>
      <c r="C6" s="96"/>
      <c r="D6" s="98">
        <v>428839</v>
      </c>
      <c r="E6" s="97">
        <v>391443</v>
      </c>
      <c r="F6" s="38">
        <f t="shared" ref="F6:F13" si="0">E6/$E$14</f>
        <v>4.9284788071621538E-2</v>
      </c>
    </row>
    <row r="7" spans="1:7" ht="27" customHeight="1" x14ac:dyDescent="0.2">
      <c r="A7" s="94"/>
      <c r="B7" s="95" t="s">
        <v>122</v>
      </c>
      <c r="C7" s="96"/>
      <c r="D7" s="96">
        <v>3860397</v>
      </c>
      <c r="E7" s="96">
        <v>3643813</v>
      </c>
      <c r="F7" s="38">
        <f>E7/$E$14</f>
        <v>0.45877573868384286</v>
      </c>
    </row>
    <row r="8" spans="1:7" ht="27" customHeight="1" x14ac:dyDescent="0.2">
      <c r="A8" s="137" t="s">
        <v>119</v>
      </c>
      <c r="B8" s="95" t="s">
        <v>122</v>
      </c>
      <c r="C8" s="96"/>
      <c r="D8" s="96">
        <v>3836945</v>
      </c>
      <c r="E8" s="97">
        <v>3620361</v>
      </c>
      <c r="F8" s="38">
        <f t="shared" si="0"/>
        <v>0.45582300520832875</v>
      </c>
    </row>
    <row r="9" spans="1:7" ht="27" customHeight="1" x14ac:dyDescent="0.2">
      <c r="A9" s="137"/>
      <c r="B9" s="95" t="s">
        <v>123</v>
      </c>
      <c r="C9" s="96"/>
      <c r="D9" s="96">
        <v>23452</v>
      </c>
      <c r="E9" s="97">
        <v>23452</v>
      </c>
      <c r="F9" s="38">
        <f t="shared" si="0"/>
        <v>2.9527334755141063E-3</v>
      </c>
    </row>
    <row r="10" spans="1:7" ht="27" customHeight="1" x14ac:dyDescent="0.2">
      <c r="A10" s="94"/>
      <c r="B10" s="95" t="s">
        <v>124</v>
      </c>
      <c r="C10" s="96"/>
      <c r="D10" s="96">
        <v>213570</v>
      </c>
      <c r="E10" s="97">
        <v>197513</v>
      </c>
      <c r="F10" s="38">
        <f t="shared" si="0"/>
        <v>2.4867953562562582E-2</v>
      </c>
    </row>
    <row r="11" spans="1:7" ht="27" customHeight="1" x14ac:dyDescent="0.2">
      <c r="A11" s="94"/>
      <c r="B11" s="95" t="s">
        <v>125</v>
      </c>
      <c r="C11" s="96"/>
      <c r="D11" s="96">
        <v>401727</v>
      </c>
      <c r="E11" s="97">
        <v>401727</v>
      </c>
      <c r="F11" s="38">
        <f t="shared" si="0"/>
        <v>5.0579599220444117E-2</v>
      </c>
    </row>
    <row r="12" spans="1:7" ht="27" customHeight="1" x14ac:dyDescent="0.2">
      <c r="A12" s="94"/>
      <c r="B12" s="95" t="s">
        <v>126</v>
      </c>
      <c r="C12" s="96"/>
      <c r="D12" s="96">
        <v>0</v>
      </c>
      <c r="E12" s="97">
        <v>0</v>
      </c>
      <c r="F12" s="38">
        <f t="shared" si="0"/>
        <v>0</v>
      </c>
    </row>
    <row r="13" spans="1:7" ht="27" customHeight="1" x14ac:dyDescent="0.2">
      <c r="A13" s="94"/>
      <c r="B13" s="95" t="s">
        <v>127</v>
      </c>
      <c r="C13" s="96"/>
      <c r="D13" s="96">
        <v>558343</v>
      </c>
      <c r="E13" s="97">
        <v>526777</v>
      </c>
      <c r="F13" s="38">
        <f t="shared" si="0"/>
        <v>6.6324069675545563E-2</v>
      </c>
    </row>
    <row r="14" spans="1:7" ht="27" customHeight="1" thickBot="1" x14ac:dyDescent="0.25">
      <c r="A14" s="138" t="s">
        <v>128</v>
      </c>
      <c r="B14" s="139"/>
      <c r="C14" s="140"/>
      <c r="D14" s="99">
        <f>SUM(D4,D7,D10:D13)</f>
        <v>8379506</v>
      </c>
      <c r="E14" s="100">
        <f>SUM(E4,E7,E10:E13)</f>
        <v>7942471</v>
      </c>
      <c r="F14" s="39">
        <f>E14/$E$14</f>
        <v>1</v>
      </c>
      <c r="G14" s="101"/>
    </row>
    <row r="15" spans="1:7" ht="27" customHeight="1" x14ac:dyDescent="0.15">
      <c r="A15" s="4"/>
      <c r="B15" s="4"/>
      <c r="C15" s="4"/>
      <c r="D15" s="4"/>
      <c r="E15" s="25"/>
      <c r="F15" s="75"/>
    </row>
  </sheetData>
  <mergeCells count="4">
    <mergeCell ref="A3:C3"/>
    <mergeCell ref="A5:A6"/>
    <mergeCell ref="A8:A9"/>
    <mergeCell ref="A14:C14"/>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A5" sqref="A5:B5"/>
    </sheetView>
  </sheetViews>
  <sheetFormatPr defaultRowHeight="30" customHeight="1" x14ac:dyDescent="0.2"/>
  <cols>
    <col min="1" max="1" width="5.25" style="11" customWidth="1"/>
    <col min="2" max="2" width="39.75" style="11" customWidth="1"/>
    <col min="3" max="3" width="20.125" style="11" customWidth="1"/>
    <col min="4" max="4" width="14.625" style="11" bestFit="1" customWidth="1"/>
    <col min="5" max="5" width="13" style="11" customWidth="1"/>
    <col min="6" max="6" width="19.625" style="11" customWidth="1"/>
    <col min="7" max="16384" width="9" style="11"/>
  </cols>
  <sheetData>
    <row r="1" spans="1:5" ht="30" customHeight="1" x14ac:dyDescent="0.2">
      <c r="A1" s="51"/>
      <c r="B1" s="51"/>
      <c r="C1" s="56"/>
      <c r="D1" s="51"/>
    </row>
    <row r="2" spans="1:5" ht="30" customHeight="1" x14ac:dyDescent="0.2">
      <c r="A2" s="51" t="s">
        <v>138</v>
      </c>
      <c r="B2" s="51"/>
      <c r="C2" s="51"/>
      <c r="D2" s="51"/>
    </row>
    <row r="3" spans="1:5" ht="30" customHeight="1" thickBot="1" x14ac:dyDescent="0.25">
      <c r="A3" s="51"/>
      <c r="B3" s="51"/>
      <c r="C3" s="51" t="s">
        <v>77</v>
      </c>
      <c r="D3" s="51"/>
    </row>
    <row r="4" spans="1:5" ht="30" customHeight="1" x14ac:dyDescent="0.2">
      <c r="A4" s="126" t="s">
        <v>78</v>
      </c>
      <c r="B4" s="127"/>
      <c r="C4" s="52" t="s">
        <v>79</v>
      </c>
      <c r="D4" s="51"/>
    </row>
    <row r="5" spans="1:5" ht="30" customHeight="1" x14ac:dyDescent="0.2">
      <c r="A5" s="128" t="s">
        <v>72</v>
      </c>
      <c r="B5" s="129"/>
      <c r="C5" s="102">
        <v>23451479</v>
      </c>
      <c r="D5" s="51"/>
    </row>
    <row r="6" spans="1:5" ht="39.950000000000003" customHeight="1" x14ac:dyDescent="0.2">
      <c r="A6" s="132" t="s">
        <v>73</v>
      </c>
      <c r="B6" s="53" t="s">
        <v>76</v>
      </c>
      <c r="C6" s="102">
        <v>1142</v>
      </c>
      <c r="D6" s="51"/>
    </row>
    <row r="7" spans="1:5" ht="39.950000000000003" customHeight="1" x14ac:dyDescent="0.2">
      <c r="A7" s="133"/>
      <c r="B7" s="54" t="s">
        <v>84</v>
      </c>
      <c r="C7" s="102">
        <v>414400</v>
      </c>
      <c r="D7" s="51"/>
    </row>
    <row r="8" spans="1:5" ht="30" customHeight="1" thickBot="1" x14ac:dyDescent="0.25">
      <c r="A8" s="130" t="s">
        <v>80</v>
      </c>
      <c r="B8" s="131"/>
      <c r="C8" s="103">
        <f>SUM(C5:C7)</f>
        <v>23867021</v>
      </c>
      <c r="D8" s="51"/>
      <c r="E8" s="106"/>
    </row>
    <row r="9" spans="1:5" ht="30" customHeight="1" x14ac:dyDescent="0.2">
      <c r="A9" s="105" t="s">
        <v>131</v>
      </c>
      <c r="B9" s="51"/>
      <c r="C9" s="51"/>
      <c r="D9" s="51"/>
    </row>
  </sheetData>
  <mergeCells count="4">
    <mergeCell ref="A4:B4"/>
    <mergeCell ref="A5:B5"/>
    <mergeCell ref="A6:A7"/>
    <mergeCell ref="A8:B8"/>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会計別決算額</vt:lpstr>
      <vt:lpstr>一般会計決算額 </vt:lpstr>
      <vt:lpstr>公営企業会計決算</vt:lpstr>
      <vt:lpstr>市税決算状況</vt:lpstr>
      <vt:lpstr>年度末市債現在高</vt:lpstr>
      <vt:lpstr>健全化</vt:lpstr>
      <vt:lpstr>市税の決算状況</vt:lpstr>
      <vt:lpstr>年度末市債残高</vt:lpstr>
      <vt:lpstr>'一般会計決算額 '!Print_Area</vt:lpstr>
      <vt:lpstr>市税決算状況!Print_Area</vt:lpstr>
      <vt:lpstr>あ</vt:lpstr>
    </vt:vector>
  </TitlesOfParts>
  <Company>財政課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天理市役所</dc:creator>
  <cp:lastModifiedBy> </cp:lastModifiedBy>
  <cp:lastPrinted>2015-10-27T11:20:02Z</cp:lastPrinted>
  <dcterms:created xsi:type="dcterms:W3CDTF">2004-10-15T02:02:57Z</dcterms:created>
  <dcterms:modified xsi:type="dcterms:W3CDTF">2021-10-15T01:48:03Z</dcterms:modified>
</cp:coreProperties>
</file>