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00" yWindow="225" windowWidth="7680" windowHeight="8040" tabRatio="913"/>
  </bookViews>
  <sheets>
    <sheet name="会計別決算額" sheetId="3" r:id="rId1"/>
    <sheet name="一般会計決算額 " sheetId="39" r:id="rId2"/>
    <sheet name="公営企業会計決算" sheetId="5" r:id="rId3"/>
    <sheet name="市税決算状況" sheetId="16" state="hidden" r:id="rId4"/>
    <sheet name="年度末市債現在高" sheetId="4" state="hidden" r:id="rId5"/>
    <sheet name="健全化" sheetId="31" state="hidden" r:id="rId6"/>
    <sheet name="市税の決算状況" sheetId="47" r:id="rId7"/>
    <sheet name="年度末市債残高" sheetId="48" r:id="rId8"/>
  </sheets>
  <definedNames>
    <definedName name="_xlnm.Print_Area" localSheetId="1">'一般会計決算額 '!$A$1:$F$46</definedName>
    <definedName name="_xlnm.Print_Area" localSheetId="3">市税決算状況!$A$1:$G$28</definedName>
    <definedName name="あ">会計別決算額!$B$1</definedName>
    <definedName name="い" localSheetId="1">#REF!</definedName>
    <definedName name="い">#REF!</definedName>
  </definedNames>
  <calcPr calcId="145621"/>
</workbook>
</file>

<file path=xl/calcChain.xml><?xml version="1.0" encoding="utf-8"?>
<calcChain xmlns="http://schemas.openxmlformats.org/spreadsheetml/2006/main">
  <c r="F14" i="47" l="1"/>
  <c r="D45" i="39"/>
  <c r="C10" i="3"/>
  <c r="C9" i="48"/>
  <c r="E7" i="47"/>
  <c r="E14" i="47" s="1"/>
  <c r="F8" i="47" s="1"/>
  <c r="D7" i="47"/>
  <c r="E4" i="47"/>
  <c r="D4" i="47"/>
  <c r="D10" i="3"/>
  <c r="D11" i="3" s="1"/>
  <c r="E45" i="39"/>
  <c r="C45" i="39"/>
  <c r="E26" i="39"/>
  <c r="D26" i="39"/>
  <c r="C26" i="39"/>
  <c r="F18" i="16"/>
  <c r="F14" i="16"/>
  <c r="G5" i="16"/>
  <c r="G6" i="16"/>
  <c r="G7" i="16"/>
  <c r="G8" i="16"/>
  <c r="G9" i="16"/>
  <c r="G10" i="16"/>
  <c r="G11" i="16"/>
  <c r="G12" i="16"/>
  <c r="G13" i="16"/>
  <c r="G4" i="16"/>
  <c r="E14" i="16"/>
  <c r="E28" i="16"/>
  <c r="F21" i="16"/>
  <c r="C9" i="4"/>
  <c r="D28" i="16"/>
  <c r="D14" i="16"/>
  <c r="E8" i="3"/>
  <c r="G9" i="3"/>
  <c r="G8" i="3"/>
  <c r="G7" i="3"/>
  <c r="G6" i="3"/>
  <c r="G5" i="3"/>
  <c r="G4" i="3"/>
  <c r="F10" i="3"/>
  <c r="F11" i="3" s="1"/>
  <c r="E9" i="3"/>
  <c r="E7" i="3"/>
  <c r="E6" i="3"/>
  <c r="E5" i="3"/>
  <c r="E4" i="3"/>
  <c r="F26" i="16"/>
  <c r="F22" i="16"/>
  <c r="F20" i="16"/>
  <c r="F27" i="16"/>
  <c r="F19" i="16"/>
  <c r="F25" i="16"/>
  <c r="F24" i="16"/>
  <c r="F28" i="16"/>
  <c r="D14" i="47" l="1"/>
  <c r="F13" i="47"/>
  <c r="F4" i="47"/>
  <c r="F5" i="47"/>
  <c r="F11" i="47"/>
  <c r="F7" i="47"/>
  <c r="F6" i="47"/>
  <c r="F9" i="47"/>
  <c r="F10" i="47"/>
  <c r="F12" i="47"/>
  <c r="G10" i="3"/>
  <c r="C11" i="3"/>
  <c r="E10" i="3"/>
  <c r="E11" i="3" l="1"/>
  <c r="G11" i="3"/>
</calcChain>
</file>

<file path=xl/sharedStrings.xml><?xml version="1.0" encoding="utf-8"?>
<sst xmlns="http://schemas.openxmlformats.org/spreadsheetml/2006/main" count="199" uniqueCount="138">
  <si>
    <t>支出済額</t>
    <rPh sb="0" eb="2">
      <t>シシュツ</t>
    </rPh>
    <rPh sb="2" eb="3">
      <t>ズ</t>
    </rPh>
    <rPh sb="3" eb="4">
      <t>ガク</t>
    </rPh>
    <phoneticPr fontId="2"/>
  </si>
  <si>
    <t>市　　　税</t>
    <rPh sb="0" eb="5">
      <t>シゼイ</t>
    </rPh>
    <phoneticPr fontId="2"/>
  </si>
  <si>
    <t>自動車取得税交付金</t>
    <rPh sb="0" eb="3">
      <t>ジドウシャ</t>
    </rPh>
    <rPh sb="3" eb="5">
      <t>シュトク</t>
    </rPh>
    <rPh sb="5" eb="6">
      <t>ゼイ</t>
    </rPh>
    <rPh sb="6" eb="9">
      <t>コウフキン</t>
    </rPh>
    <phoneticPr fontId="2"/>
  </si>
  <si>
    <t>公  　債  　費</t>
    <rPh sb="0" eb="5">
      <t>コウサイ</t>
    </rPh>
    <rPh sb="8" eb="9">
      <t>ヒ</t>
    </rPh>
    <phoneticPr fontId="2"/>
  </si>
  <si>
    <t>歳　　入</t>
    <rPh sb="0" eb="4">
      <t>サイニュウ</t>
    </rPh>
    <phoneticPr fontId="2"/>
  </si>
  <si>
    <t>予算現額</t>
    <rPh sb="0" eb="2">
      <t>ヨサン</t>
    </rPh>
    <rPh sb="2" eb="3">
      <t>ゲン</t>
    </rPh>
    <rPh sb="3" eb="4">
      <t>ゲンガク</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</si>
  <si>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</si>
  <si>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</si>
  <si>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</si>
  <si>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</si>
  <si>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</si>
  <si>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</si>
  <si>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2">
      <t>シヨウ</t>
    </rPh>
    <rPh sb="2" eb="3">
      <t>リョウ</t>
    </rPh>
    <rPh sb="3" eb="4">
      <t>オヨ</t>
    </rPh>
    <rPh sb="5" eb="8">
      <t>テスウリョウ</t>
    </rPh>
    <phoneticPr fontId="2"/>
  </si>
  <si>
    <t>国庫支出金</t>
    <rPh sb="0" eb="2">
      <t>コッコ</t>
    </rPh>
    <rPh sb="2" eb="5">
      <t>シシュツキン</t>
    </rPh>
    <phoneticPr fontId="2"/>
  </si>
  <si>
    <t>県 支 出 金</t>
    <rPh sb="0" eb="1">
      <t>ケン</t>
    </rPh>
    <rPh sb="2" eb="7">
      <t>シシュツキン</t>
    </rPh>
    <phoneticPr fontId="2"/>
  </si>
  <si>
    <t>寄　附　金</t>
    <rPh sb="0" eb="5">
      <t>キフキン</t>
    </rPh>
    <phoneticPr fontId="2"/>
  </si>
  <si>
    <t>繰　入　金</t>
    <rPh sb="0" eb="3">
      <t>クリイレ</t>
    </rPh>
    <rPh sb="4" eb="5">
      <t>キン</t>
    </rPh>
    <phoneticPr fontId="2"/>
  </si>
  <si>
    <t>繰　越　金</t>
    <rPh sb="0" eb="3">
      <t>クリコシ</t>
    </rPh>
    <rPh sb="4" eb="5">
      <t>キン</t>
    </rPh>
    <phoneticPr fontId="2"/>
  </si>
  <si>
    <t>市　　　債</t>
    <rPh sb="0" eb="5">
      <t>シサイ</t>
    </rPh>
    <phoneticPr fontId="2"/>
  </si>
  <si>
    <t>歳　　出</t>
    <rPh sb="0" eb="1">
      <t>サイニュウ</t>
    </rPh>
    <rPh sb="3" eb="4">
      <t>デ</t>
    </rPh>
    <phoneticPr fontId="2"/>
  </si>
  <si>
    <t>総　  務  　費</t>
    <rPh sb="0" eb="9">
      <t>ソウムヒ</t>
    </rPh>
    <phoneticPr fontId="2"/>
  </si>
  <si>
    <t>民　  生  　費</t>
    <rPh sb="0" eb="5">
      <t>ミンセイ</t>
    </rPh>
    <rPh sb="8" eb="9">
      <t>ヒ</t>
    </rPh>
    <phoneticPr fontId="2"/>
  </si>
  <si>
    <t>衛  　生  　費</t>
    <rPh sb="0" eb="9">
      <t>エイセイヒ</t>
    </rPh>
    <phoneticPr fontId="2"/>
  </si>
  <si>
    <t>労　  働　  費</t>
    <rPh sb="0" eb="9">
      <t>ロウドウヒ</t>
    </rPh>
    <phoneticPr fontId="2"/>
  </si>
  <si>
    <t>農  　林  　費</t>
    <rPh sb="0" eb="5">
      <t>ノウリン</t>
    </rPh>
    <rPh sb="8" eb="9">
      <t>ヒ</t>
    </rPh>
    <phoneticPr fontId="2"/>
  </si>
  <si>
    <t>商　  工  　費</t>
    <rPh sb="0" eb="5">
      <t>ショウコウ</t>
    </rPh>
    <rPh sb="8" eb="9">
      <t>ヒ</t>
    </rPh>
    <phoneticPr fontId="2"/>
  </si>
  <si>
    <t>土　  木  　費</t>
    <rPh sb="0" eb="5">
      <t>ドボク</t>
    </rPh>
    <rPh sb="8" eb="9">
      <t>ヒ</t>
    </rPh>
    <phoneticPr fontId="2"/>
  </si>
  <si>
    <t>教　  育  　費</t>
    <rPh sb="0" eb="9">
      <t>キョウイクヒ</t>
    </rPh>
    <phoneticPr fontId="2"/>
  </si>
  <si>
    <t>災 害 復 旧 費</t>
    <rPh sb="0" eb="3">
      <t>サイガイ</t>
    </rPh>
    <rPh sb="4" eb="9">
      <t>フッキュウヒ</t>
    </rPh>
    <phoneticPr fontId="2"/>
  </si>
  <si>
    <t>予　  備  　費</t>
    <rPh sb="0" eb="9">
      <t>ヨビヒ</t>
    </rPh>
    <phoneticPr fontId="2"/>
  </si>
  <si>
    <t>合　　　計</t>
    <rPh sb="0" eb="5">
      <t>ゴウケイ</t>
    </rPh>
    <phoneticPr fontId="2"/>
  </si>
  <si>
    <t>区　　分</t>
    <rPh sb="0" eb="4">
      <t>クブン</t>
    </rPh>
    <phoneticPr fontId="2"/>
  </si>
  <si>
    <t>収入済額</t>
    <rPh sb="0" eb="2">
      <t>シュウニュウ</t>
    </rPh>
    <rPh sb="2" eb="3">
      <t>ズ</t>
    </rPh>
    <rPh sb="3" eb="4">
      <t>ガク</t>
    </rPh>
    <phoneticPr fontId="2"/>
  </si>
  <si>
    <t>市　民　税</t>
    <rPh sb="0" eb="5">
      <t>シミンゼイ</t>
    </rPh>
    <phoneticPr fontId="2"/>
  </si>
  <si>
    <t>内訳</t>
    <rPh sb="0" eb="2">
      <t>ウチワケ</t>
    </rPh>
    <phoneticPr fontId="2"/>
  </si>
  <si>
    <t>固定資産税</t>
    <rPh sb="0" eb="2">
      <t>コテイ</t>
    </rPh>
    <rPh sb="2" eb="4">
      <t>シサン</t>
    </rPh>
    <rPh sb="4" eb="5">
      <t>ゼイ</t>
    </rPh>
    <phoneticPr fontId="2"/>
  </si>
  <si>
    <t>内訳</t>
    <rPh sb="0" eb="2">
      <t>ウチワケ</t>
    </rPh>
    <phoneticPr fontId="2"/>
  </si>
  <si>
    <t>交付金及び納付金</t>
    <rPh sb="0" eb="3">
      <t>コウフキン</t>
    </rPh>
    <rPh sb="3" eb="4">
      <t>オヨ</t>
    </rPh>
    <rPh sb="5" eb="8">
      <t>ノウフキン</t>
    </rPh>
    <phoneticPr fontId="2"/>
  </si>
  <si>
    <t>軽自動車税</t>
    <rPh sb="0" eb="1">
      <t>ケイ</t>
    </rPh>
    <rPh sb="1" eb="4">
      <t>ジドウシャ</t>
    </rPh>
    <rPh sb="4" eb="5">
      <t>ゼイ</t>
    </rPh>
    <phoneticPr fontId="2"/>
  </si>
  <si>
    <t>市たばこ税</t>
    <rPh sb="0" eb="1">
      <t>シ</t>
    </rPh>
    <rPh sb="4" eb="5">
      <t>ゼイ</t>
    </rPh>
    <phoneticPr fontId="2"/>
  </si>
  <si>
    <t>都市計画税</t>
    <rPh sb="0" eb="2">
      <t>トシ</t>
    </rPh>
    <rPh sb="2" eb="4">
      <t>ケイカク</t>
    </rPh>
    <rPh sb="4" eb="5">
      <t>ゼイ</t>
    </rPh>
    <phoneticPr fontId="2"/>
  </si>
  <si>
    <t>区　　　　分</t>
    <rPh sb="0" eb="1">
      <t>クブン</t>
    </rPh>
    <rPh sb="5" eb="6">
      <t>ブン</t>
    </rPh>
    <phoneticPr fontId="2"/>
  </si>
  <si>
    <t>収入済額</t>
    <rPh sb="0" eb="2">
      <t>シュウニュウ</t>
    </rPh>
    <rPh sb="2" eb="3">
      <t>スミ</t>
    </rPh>
    <rPh sb="3" eb="4">
      <t>ガク</t>
    </rPh>
    <phoneticPr fontId="2"/>
  </si>
  <si>
    <t>ゴルフ場利用税交付金</t>
    <rPh sb="3" eb="4">
      <t>ジョウ</t>
    </rPh>
    <rPh sb="4" eb="6">
      <t>リヨウ</t>
    </rPh>
    <rPh sb="6" eb="7">
      <t>ゼイ</t>
    </rPh>
    <rPh sb="7" eb="10">
      <t>コウフキン</t>
    </rPh>
    <phoneticPr fontId="2"/>
  </si>
  <si>
    <t>財 産 収 入</t>
    <rPh sb="0" eb="3">
      <t>ザイサン</t>
    </rPh>
    <rPh sb="4" eb="7">
      <t>シュウニュウ</t>
    </rPh>
    <phoneticPr fontId="2"/>
  </si>
  <si>
    <t>諸　収　入</t>
    <rPh sb="0" eb="1">
      <t>ショ</t>
    </rPh>
    <rPh sb="2" eb="5">
      <t>シュウニュウ</t>
    </rPh>
    <phoneticPr fontId="2"/>
  </si>
  <si>
    <t>予算現額</t>
    <rPh sb="0" eb="2">
      <t>ヨサン</t>
    </rPh>
    <rPh sb="2" eb="3">
      <t>ゲン</t>
    </rPh>
    <rPh sb="3" eb="4">
      <t>ゲンガク</t>
    </rPh>
    <phoneticPr fontId="2"/>
  </si>
  <si>
    <t>消　  防  　費</t>
    <rPh sb="0" eb="5">
      <t>ショウボウ</t>
    </rPh>
    <rPh sb="8" eb="9">
      <t>ヒ</t>
    </rPh>
    <phoneticPr fontId="2"/>
  </si>
  <si>
    <t>諸  支  出  金</t>
    <rPh sb="0" eb="1">
      <t>ショ</t>
    </rPh>
    <rPh sb="3" eb="7">
      <t>シシュツ</t>
    </rPh>
    <rPh sb="9" eb="10">
      <t>キン</t>
    </rPh>
    <phoneticPr fontId="2"/>
  </si>
  <si>
    <t>区　　　　　分</t>
    <rPh sb="0" eb="7">
      <t>クブン</t>
    </rPh>
    <phoneticPr fontId="2"/>
  </si>
  <si>
    <t>決　算　額</t>
    <rPh sb="0" eb="3">
      <t>ケッサン</t>
    </rPh>
    <rPh sb="4" eb="5">
      <t>ガク</t>
    </rPh>
    <phoneticPr fontId="2"/>
  </si>
  <si>
    <t>収益的収支</t>
    <rPh sb="0" eb="3">
      <t>シュウエキテキ</t>
    </rPh>
    <rPh sb="3" eb="5">
      <t>シュウシ</t>
    </rPh>
    <phoneticPr fontId="2"/>
  </si>
  <si>
    <t>予　算　額</t>
    <rPh sb="0" eb="3">
      <t>ヨサン</t>
    </rPh>
    <rPh sb="4" eb="5">
      <t>ガク</t>
    </rPh>
    <phoneticPr fontId="2"/>
  </si>
  <si>
    <t>予　算　額</t>
    <rPh sb="0" eb="3">
      <t>ヨサン</t>
    </rPh>
    <rPh sb="4" eb="5">
      <t>ガク</t>
    </rPh>
    <phoneticPr fontId="2"/>
  </si>
  <si>
    <t>収　　　　　入</t>
    <rPh sb="0" eb="7">
      <t>シュウニュウ</t>
    </rPh>
    <phoneticPr fontId="2"/>
  </si>
  <si>
    <t>支　　　　　出</t>
    <rPh sb="0" eb="7">
      <t>シシュツ</t>
    </rPh>
    <phoneticPr fontId="2"/>
  </si>
  <si>
    <t>資本的収支</t>
    <rPh sb="0" eb="2">
      <t>シホン</t>
    </rPh>
    <rPh sb="2" eb="3">
      <t>シュウエキテキ</t>
    </rPh>
    <rPh sb="3" eb="5">
      <t>シュウシ</t>
    </rPh>
    <phoneticPr fontId="2"/>
  </si>
  <si>
    <t>　(単位：千円)</t>
    <rPh sb="2" eb="4">
      <t>タンイ</t>
    </rPh>
    <rPh sb="5" eb="7">
      <t>センエン</t>
    </rPh>
    <phoneticPr fontId="2"/>
  </si>
  <si>
    <t>天理市水道事業会計</t>
    <rPh sb="0" eb="2">
      <t>テンリ</t>
    </rPh>
    <rPh sb="2" eb="3">
      <t>シリツ</t>
    </rPh>
    <rPh sb="3" eb="5">
      <t>スイドウ</t>
    </rPh>
    <rPh sb="5" eb="7">
      <t>ジギョウ</t>
    </rPh>
    <rPh sb="7" eb="9">
      <t>カイケイ</t>
    </rPh>
    <phoneticPr fontId="2"/>
  </si>
  <si>
    <t>　個　　　人</t>
    <rPh sb="1" eb="6">
      <t>コジン</t>
    </rPh>
    <phoneticPr fontId="2"/>
  </si>
  <si>
    <t>　法　　　人</t>
    <rPh sb="1" eb="6">
      <t>ホウジン</t>
    </rPh>
    <phoneticPr fontId="2"/>
  </si>
  <si>
    <t>特別土地保有税</t>
    <rPh sb="0" eb="2">
      <t>トクベツ</t>
    </rPh>
    <rPh sb="2" eb="4">
      <t>トチ</t>
    </rPh>
    <rPh sb="4" eb="6">
      <t>ホユウ</t>
    </rPh>
    <rPh sb="6" eb="7">
      <t>ゼイ</t>
    </rPh>
    <phoneticPr fontId="2"/>
  </si>
  <si>
    <t>合　  　計</t>
    <rPh sb="0" eb="6">
      <t>ゴウケイ</t>
    </rPh>
    <phoneticPr fontId="2"/>
  </si>
  <si>
    <t>調　定　額</t>
    <rPh sb="0" eb="1">
      <t>チョウテイ</t>
    </rPh>
    <rPh sb="2" eb="3">
      <t>テイ</t>
    </rPh>
    <rPh sb="4" eb="5">
      <t>ゲンガク</t>
    </rPh>
    <phoneticPr fontId="2"/>
  </si>
  <si>
    <t>地方特例交付金</t>
    <rPh sb="0" eb="2">
      <t>チホウ</t>
    </rPh>
    <rPh sb="2" eb="4">
      <t>トクレイ</t>
    </rPh>
    <rPh sb="4" eb="7">
      <t>コウフキン</t>
    </rPh>
    <phoneticPr fontId="2"/>
  </si>
  <si>
    <t xml:space="preserve">    （単位：千円）</t>
    <rPh sb="5" eb="7">
      <t>タンイ</t>
    </rPh>
    <rPh sb="8" eb="9">
      <t>セン</t>
    </rPh>
    <rPh sb="9" eb="10">
      <t>センエン</t>
    </rPh>
    <phoneticPr fontId="2"/>
  </si>
  <si>
    <t>　　　　（単位：千円）</t>
    <rPh sb="5" eb="7">
      <t>タンイ</t>
    </rPh>
    <rPh sb="8" eb="10">
      <t>センエン</t>
    </rPh>
    <phoneticPr fontId="2"/>
  </si>
  <si>
    <t>会　　　　計　　　　名</t>
    <rPh sb="0" eb="6">
      <t>カイケイ</t>
    </rPh>
    <rPh sb="10" eb="11">
      <t>メイ</t>
    </rPh>
    <phoneticPr fontId="2"/>
  </si>
  <si>
    <t>予算現額</t>
    <rPh sb="0" eb="2">
      <t>ヨサン</t>
    </rPh>
    <rPh sb="2" eb="3">
      <t>ゲンザイ</t>
    </rPh>
    <rPh sb="3" eb="4">
      <t>ゲンガク</t>
    </rPh>
    <phoneticPr fontId="2"/>
  </si>
  <si>
    <t>収入済額</t>
    <rPh sb="0" eb="2">
      <t>シュウニュウ</t>
    </rPh>
    <rPh sb="2" eb="3">
      <t>ズ</t>
    </rPh>
    <rPh sb="3" eb="4">
      <t>ガク</t>
    </rPh>
    <phoneticPr fontId="2"/>
  </si>
  <si>
    <t>収入率</t>
    <rPh sb="0" eb="2">
      <t>シュウニュウ</t>
    </rPh>
    <rPh sb="2" eb="3">
      <t>リツ</t>
    </rPh>
    <phoneticPr fontId="2"/>
  </si>
  <si>
    <t>支出済額</t>
    <rPh sb="0" eb="2">
      <t>シシュツ</t>
    </rPh>
    <rPh sb="2" eb="3">
      <t>ズ</t>
    </rPh>
    <rPh sb="3" eb="4">
      <t>ガク</t>
    </rPh>
    <phoneticPr fontId="2"/>
  </si>
  <si>
    <t>執行率</t>
    <rPh sb="0" eb="2">
      <t>シッコウ</t>
    </rPh>
    <rPh sb="2" eb="3">
      <t>リツ</t>
    </rPh>
    <phoneticPr fontId="2"/>
  </si>
  <si>
    <t>一　　般　　会　　計</t>
    <rPh sb="0" eb="4">
      <t>イッパン</t>
    </rPh>
    <rPh sb="6" eb="10">
      <t>カイケイ</t>
    </rPh>
    <phoneticPr fontId="2"/>
  </si>
  <si>
    <t>特別会計</t>
    <rPh sb="0" eb="2">
      <t>トクベツ</t>
    </rPh>
    <rPh sb="2" eb="4">
      <t>カイケイ</t>
    </rPh>
    <phoneticPr fontId="2"/>
  </si>
  <si>
    <t>国民健康保険特別会計</t>
    <rPh sb="0" eb="2">
      <t>コクミン</t>
    </rPh>
    <rPh sb="2" eb="4">
      <t>ケンコウ</t>
    </rPh>
    <rPh sb="4" eb="6">
      <t>ホケン</t>
    </rPh>
    <rPh sb="6" eb="8">
      <t>トクベツ</t>
    </rPh>
    <rPh sb="8" eb="10">
      <t>カイケイ</t>
    </rPh>
    <phoneticPr fontId="2"/>
  </si>
  <si>
    <t>介護保険特別会計</t>
    <rPh sb="0" eb="2">
      <t>カイゴ</t>
    </rPh>
    <rPh sb="2" eb="4">
      <t>ホケン</t>
    </rPh>
    <rPh sb="4" eb="6">
      <t>トクベツ</t>
    </rPh>
    <rPh sb="6" eb="8">
      <t>カイケイ</t>
    </rPh>
    <phoneticPr fontId="2"/>
  </si>
  <si>
    <t>住宅新築資金等貸付金特別会計</t>
    <rPh sb="0" eb="2">
      <t>ジュウタク</t>
    </rPh>
    <rPh sb="2" eb="4">
      <t>シンチク</t>
    </rPh>
    <rPh sb="4" eb="6">
      <t>シキン</t>
    </rPh>
    <rPh sb="6" eb="7">
      <t>トウ</t>
    </rPh>
    <rPh sb="7" eb="9">
      <t>カシツケ</t>
    </rPh>
    <rPh sb="9" eb="10">
      <t>キン</t>
    </rPh>
    <rPh sb="10" eb="12">
      <t>トクベツ</t>
    </rPh>
    <rPh sb="12" eb="14">
      <t>カイケイ</t>
    </rPh>
    <phoneticPr fontId="2"/>
  </si>
  <si>
    <t>　　(単位：千円)</t>
    <rPh sb="3" eb="5">
      <t>タンイ</t>
    </rPh>
    <rPh sb="6" eb="8">
      <t>センエン</t>
    </rPh>
    <phoneticPr fontId="2"/>
  </si>
  <si>
    <t>会　　計　　名</t>
    <rPh sb="0" eb="4">
      <t>カイケイ</t>
    </rPh>
    <rPh sb="6" eb="7">
      <t>メイ</t>
    </rPh>
    <phoneticPr fontId="2"/>
  </si>
  <si>
    <t>現　在　高</t>
    <rPh sb="0" eb="3">
      <t>ゲンザイ</t>
    </rPh>
    <rPh sb="4" eb="5">
      <t>タカ</t>
    </rPh>
    <phoneticPr fontId="2"/>
  </si>
  <si>
    <t>合　　　　　計</t>
    <rPh sb="0" eb="7">
      <t>ゴウケイ</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</si>
  <si>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</si>
  <si>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t>
    </rPh>
    <rPh sb="8" eb="11">
      <t>コウフキン</t>
    </rPh>
    <phoneticPr fontId="2"/>
  </si>
  <si>
    <t>構成比（%）</t>
    <rPh sb="0" eb="3">
      <t>コウセイヒ</t>
    </rPh>
    <phoneticPr fontId="2"/>
  </si>
  <si>
    <t>土地区画整理事業特別会計</t>
    <rPh sb="0" eb="2">
      <t>トチ</t>
    </rPh>
    <rPh sb="2" eb="4">
      <t>クカク</t>
    </rPh>
    <rPh sb="4" eb="6">
      <t>セイリ</t>
    </rPh>
    <rPh sb="6" eb="8">
      <t>ジギョウ</t>
    </rPh>
    <rPh sb="8" eb="10">
      <t>トクベツ</t>
    </rPh>
    <rPh sb="10" eb="12">
      <t>カイケイ</t>
    </rPh>
    <phoneticPr fontId="2"/>
  </si>
  <si>
    <t>後期高齢者医療特別会計</t>
    <rPh sb="0" eb="2">
      <t>コウキ</t>
    </rPh>
    <rPh sb="2" eb="5">
      <t>コウレイシャ</t>
    </rPh>
    <rPh sb="5" eb="7">
      <t>イリョウ</t>
    </rPh>
    <rPh sb="7" eb="9">
      <t>トクベツ</t>
    </rPh>
    <rPh sb="9" eb="11">
      <t>カイケイ</t>
    </rPh>
    <phoneticPr fontId="2"/>
  </si>
  <si>
    <t>システム：
借入先別年度別償還調</t>
    <rPh sb="6" eb="8">
      <t>カリイレ</t>
    </rPh>
    <rPh sb="8" eb="9">
      <t>サキ</t>
    </rPh>
    <rPh sb="9" eb="10">
      <t>ベツ</t>
    </rPh>
    <rPh sb="10" eb="12">
      <t>ネンド</t>
    </rPh>
    <rPh sb="12" eb="13">
      <t>ベツ</t>
    </rPh>
    <rPh sb="13" eb="15">
      <t>ショウカン</t>
    </rPh>
    <rPh sb="15" eb="16">
      <t>シラベ</t>
    </rPh>
    <phoneticPr fontId="2"/>
  </si>
  <si>
    <t>健全化判断比率</t>
    <rPh sb="0" eb="3">
      <t>ケンゼンカ</t>
    </rPh>
    <rPh sb="3" eb="5">
      <t>ハンダン</t>
    </rPh>
    <rPh sb="5" eb="7">
      <t>ヒリツ</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</si>
  <si>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</si>
  <si>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</si>
  <si>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</si>
  <si>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</si>
  <si>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t>
    <phoneticPr fontId="2"/>
  </si>
  <si>
    <t>※早期に財政の健全化を図る段階にあるかどうかを判断する基準の数値</t>
    <rPh sb="1" eb="3">
      <t>ソウキ</t>
    </rPh>
    <rPh sb="4" eb="6">
      <t>ザイセイ</t>
    </rPh>
    <rPh sb="7" eb="10">
      <t>ケンゼンカ</t>
    </rPh>
    <rPh sb="11" eb="12">
      <t>ハカ</t>
    </rPh>
    <rPh sb="13" eb="15">
      <t>ダンカイ</t>
    </rPh>
    <rPh sb="23" eb="25">
      <t>ハンダン</t>
    </rPh>
    <rPh sb="27" eb="29">
      <t>キジュン</t>
    </rPh>
    <rPh sb="30" eb="32">
      <t>スウチ</t>
    </rPh>
    <phoneticPr fontId="2"/>
  </si>
  <si>
    <t>資金不足比率</t>
    <rPh sb="0" eb="2">
      <t>シキン</t>
    </rPh>
    <rPh sb="2" eb="4">
      <t>フソク</t>
    </rPh>
    <rPh sb="4" eb="6">
      <t>ヒリツ</t>
    </rPh>
    <phoneticPr fontId="2"/>
  </si>
  <si>
    <t>事業の規模</t>
    <rPh sb="0" eb="2">
      <t>ジギョウ</t>
    </rPh>
    <rPh sb="3" eb="5">
      <t>キボ</t>
    </rPh>
    <phoneticPr fontId="2"/>
  </si>
  <si>
    <t>　　　　　　(単位：％）</t>
    <rPh sb="7" eb="9">
      <t>タンイ</t>
    </rPh>
    <phoneticPr fontId="2"/>
  </si>
  <si>
    <t>事業の規模とは、営業収益の額から受託工事収益の額を控除した額</t>
    <rPh sb="0" eb="2">
      <t>ジギョウ</t>
    </rPh>
    <rPh sb="3" eb="5">
      <t>キボ</t>
    </rPh>
    <rPh sb="8" eb="10">
      <t>エイギョウ</t>
    </rPh>
    <rPh sb="10" eb="12">
      <t>シュウエキ</t>
    </rPh>
    <rPh sb="13" eb="14">
      <t>ガク</t>
    </rPh>
    <rPh sb="16" eb="18">
      <t>ジュタク</t>
    </rPh>
    <rPh sb="18" eb="20">
      <t>コウジ</t>
    </rPh>
    <rPh sb="20" eb="22">
      <t>シュウエキ</t>
    </rPh>
    <rPh sb="23" eb="24">
      <t>ガク</t>
    </rPh>
    <rPh sb="25" eb="27">
      <t>コウジョ</t>
    </rPh>
    <rPh sb="29" eb="30">
      <t>ガク</t>
    </rPh>
    <phoneticPr fontId="2"/>
  </si>
  <si>
    <t>資金不足比率（％）</t>
    <rPh sb="0" eb="2">
      <t>シキン</t>
    </rPh>
    <rPh sb="2" eb="4">
      <t>フソク</t>
    </rPh>
    <rPh sb="4" eb="6">
      <t>ヒリツ</t>
    </rPh>
    <phoneticPr fontId="2"/>
  </si>
  <si>
    <t>　　　　(単位：千円）</t>
    <rPh sb="5" eb="7">
      <t>タンイ</t>
    </rPh>
    <rPh sb="8" eb="10">
      <t>センエン</t>
    </rPh>
    <phoneticPr fontId="2"/>
  </si>
  <si>
    <t>資金不足なし</t>
    <rPh sb="0" eb="2">
      <t>シキン</t>
    </rPh>
    <rPh sb="2" eb="4">
      <t>フソク</t>
    </rPh>
    <phoneticPr fontId="2"/>
  </si>
  <si>
    <t>決算統計０６表</t>
    <rPh sb="0" eb="2">
      <t>ケッサン</t>
    </rPh>
    <rPh sb="2" eb="4">
      <t>トウケイ</t>
    </rPh>
    <rPh sb="6" eb="7">
      <t>ヒョウ</t>
    </rPh>
    <phoneticPr fontId="2"/>
  </si>
  <si>
    <t>天理市立病院事業会計</t>
    <rPh sb="0" eb="3">
      <t>テンリシ</t>
    </rPh>
    <rPh sb="3" eb="4">
      <t>リツ</t>
    </rPh>
    <rPh sb="4" eb="6">
      <t>ビョウイン</t>
    </rPh>
    <rPh sb="6" eb="8">
      <t>ジギョウ</t>
    </rPh>
    <rPh sb="8" eb="10">
      <t>カイケイ</t>
    </rPh>
    <phoneticPr fontId="2"/>
  </si>
  <si>
    <t>天理市水道事業会計</t>
    <rPh sb="0" eb="3">
      <t>テンリシ</t>
    </rPh>
    <rPh sb="3" eb="5">
      <t>スイドウ</t>
    </rPh>
    <rPh sb="5" eb="7">
      <t>ジギョウ</t>
    </rPh>
    <rPh sb="7" eb="9">
      <t>カイケイ</t>
    </rPh>
    <phoneticPr fontId="2"/>
  </si>
  <si>
    <t>天理市下水道事業会計</t>
    <rPh sb="0" eb="3">
      <t>テンリシ</t>
    </rPh>
    <rPh sb="3" eb="6">
      <t>ゲスイドウ</t>
    </rPh>
    <rPh sb="6" eb="8">
      <t>ジギョウ</t>
    </rPh>
    <rPh sb="8" eb="10">
      <t>カイケイ</t>
    </rPh>
    <phoneticPr fontId="2"/>
  </si>
  <si>
    <t xml:space="preserve">    （単位：万円）</t>
    <rPh sb="5" eb="7">
      <t>タンイ</t>
    </rPh>
    <rPh sb="8" eb="9">
      <t>マン</t>
    </rPh>
    <rPh sb="9" eb="10">
      <t>センエン</t>
    </rPh>
    <phoneticPr fontId="2"/>
  </si>
  <si>
    <t>天理市下水道事業会計</t>
    <rPh sb="0" eb="2">
      <t>テンリ</t>
    </rPh>
    <rPh sb="2" eb="3">
      <t>シリツ</t>
    </rPh>
    <rPh sb="3" eb="4">
      <t>シタ</t>
    </rPh>
    <rPh sb="4" eb="6">
      <t>スイドウ</t>
    </rPh>
    <rPh sb="6" eb="8">
      <t>ジギョウ</t>
    </rPh>
    <rPh sb="8" eb="10">
      <t>カイケイ</t>
    </rPh>
    <phoneticPr fontId="2"/>
  </si>
  <si>
    <t>平成23年度市税収入状況（決算）</t>
    <rPh sb="0" eb="2">
      <t>ヘイセイ</t>
    </rPh>
    <rPh sb="4" eb="6">
      <t>ネンド</t>
    </rPh>
    <rPh sb="6" eb="8">
      <t>シゼイ</t>
    </rPh>
    <rPh sb="8" eb="10">
      <t>シュウニュウ</t>
    </rPh>
    <rPh sb="10" eb="12">
      <t>ジョウキョウ</t>
    </rPh>
    <rPh sb="13" eb="15">
      <t>ケッサン</t>
    </rPh>
    <phoneticPr fontId="2"/>
  </si>
  <si>
    <t>公営企業会計名</t>
    <rPh sb="0" eb="2">
      <t>コウエイ</t>
    </rPh>
    <rPh sb="2" eb="4">
      <t>キギョウ</t>
    </rPh>
    <rPh sb="4" eb="6">
      <t>カイケイ</t>
    </rPh>
    <rPh sb="6" eb="7">
      <t>メイ</t>
    </rPh>
    <phoneticPr fontId="2"/>
  </si>
  <si>
    <t>平成24年度末　市債現在高</t>
    <rPh sb="0" eb="2">
      <t>ヘイセイ</t>
    </rPh>
    <rPh sb="4" eb="6">
      <t>ネンド</t>
    </rPh>
    <rPh sb="6" eb="7">
      <t>マツ</t>
    </rPh>
    <rPh sb="8" eb="10">
      <t>シサイ</t>
    </rPh>
    <rPh sb="10" eb="13">
      <t>ゲンザイダカ</t>
    </rPh>
    <phoneticPr fontId="2"/>
  </si>
  <si>
    <t>赤字額なし
▲24.17</t>
    <rPh sb="0" eb="2">
      <t>アカジ</t>
    </rPh>
    <rPh sb="2" eb="3">
      <t>ガク</t>
    </rPh>
    <phoneticPr fontId="2"/>
  </si>
  <si>
    <t>赤字額なし
▲5.32</t>
    <rPh sb="0" eb="3">
      <t>アカジガク</t>
    </rPh>
    <phoneticPr fontId="2"/>
  </si>
  <si>
    <t>合　　　　計</t>
    <rPh sb="0" eb="6">
      <t>ゴウケイ</t>
    </rPh>
    <phoneticPr fontId="2"/>
  </si>
  <si>
    <t>　      （単位：千円）</t>
    <rPh sb="8" eb="10">
      <t>タンイ</t>
    </rPh>
    <rPh sb="11" eb="12">
      <t>セン</t>
    </rPh>
    <rPh sb="12" eb="13">
      <t>エン</t>
    </rPh>
    <phoneticPr fontId="2"/>
  </si>
  <si>
    <t>議  　会  　費</t>
    <rPh sb="0" eb="5">
      <t>ギカイ</t>
    </rPh>
    <rPh sb="8" eb="9">
      <t>ヒヨウ</t>
    </rPh>
    <phoneticPr fontId="2"/>
  </si>
  <si>
    <t xml:space="preserve">    （単位：千円）</t>
    <rPh sb="5" eb="7">
      <t>タンイ</t>
    </rPh>
    <rPh sb="8" eb="9">
      <t>セン</t>
    </rPh>
    <rPh sb="9" eb="10">
      <t>センエン</t>
    </rPh>
    <phoneticPr fontId="2"/>
  </si>
  <si>
    <t>区　　分</t>
    <rPh sb="0" eb="4">
      <t>クブン</t>
    </rPh>
    <phoneticPr fontId="2"/>
  </si>
  <si>
    <t>調　定　額</t>
    <rPh sb="0" eb="1">
      <t>チョウテイ</t>
    </rPh>
    <rPh sb="2" eb="3">
      <t>テイ</t>
    </rPh>
    <rPh sb="4" eb="5">
      <t>ゲンガク</t>
    </rPh>
    <phoneticPr fontId="2"/>
  </si>
  <si>
    <t>市　民　税</t>
    <rPh sb="0" eb="5">
      <t>シミンゼイ</t>
    </rPh>
    <phoneticPr fontId="2"/>
  </si>
  <si>
    <t>内訳</t>
    <rPh sb="0" eb="2">
      <t>ウチワケ</t>
    </rPh>
    <phoneticPr fontId="2"/>
  </si>
  <si>
    <t>　個　　　人</t>
    <rPh sb="1" eb="6">
      <t>コジン</t>
    </rPh>
    <phoneticPr fontId="2"/>
  </si>
  <si>
    <t>　法　　　人</t>
    <rPh sb="1" eb="6">
      <t>ホウジン</t>
    </rPh>
    <phoneticPr fontId="2"/>
  </si>
  <si>
    <t>固定資産税</t>
    <rPh sb="0" eb="2">
      <t>コテイ</t>
    </rPh>
    <rPh sb="2" eb="4">
      <t>シサン</t>
    </rPh>
    <rPh sb="4" eb="5">
      <t>ゼイ</t>
    </rPh>
    <phoneticPr fontId="2"/>
  </si>
  <si>
    <t>交付金及び納付金</t>
    <rPh sb="0" eb="3">
      <t>コウフキン</t>
    </rPh>
    <rPh sb="3" eb="4">
      <t>オヨ</t>
    </rPh>
    <rPh sb="5" eb="8">
      <t>ノウフキン</t>
    </rPh>
    <phoneticPr fontId="2"/>
  </si>
  <si>
    <t>軽自動車税</t>
    <rPh sb="0" eb="1">
      <t>ケイ</t>
    </rPh>
    <rPh sb="1" eb="4">
      <t>ジドウシャ</t>
    </rPh>
    <rPh sb="4" eb="5">
      <t>ゼイ</t>
    </rPh>
    <phoneticPr fontId="2"/>
  </si>
  <si>
    <t>市たばこ税</t>
    <rPh sb="0" eb="1">
      <t>シ</t>
    </rPh>
    <rPh sb="4" eb="5">
      <t>ゼイ</t>
    </rPh>
    <phoneticPr fontId="2"/>
  </si>
  <si>
    <t>特別土地保有税</t>
    <rPh sb="0" eb="2">
      <t>トクベツ</t>
    </rPh>
    <rPh sb="2" eb="4">
      <t>トチ</t>
    </rPh>
    <rPh sb="4" eb="6">
      <t>ホユウ</t>
    </rPh>
    <rPh sb="6" eb="7">
      <t>ゼイ</t>
    </rPh>
    <phoneticPr fontId="2"/>
  </si>
  <si>
    <t>都市計画税</t>
    <rPh sb="0" eb="2">
      <t>トシ</t>
    </rPh>
    <rPh sb="2" eb="4">
      <t>ケイカク</t>
    </rPh>
    <rPh sb="4" eb="5">
      <t>ゼイ</t>
    </rPh>
    <phoneticPr fontId="2"/>
  </si>
  <si>
    <t>合　  　計</t>
    <rPh sb="0" eb="6">
      <t>ゴウケイ</t>
    </rPh>
    <phoneticPr fontId="2"/>
  </si>
  <si>
    <t>合　　　計</t>
    <rPh sb="0" eb="1">
      <t>ゴウケイ</t>
    </rPh>
    <rPh sb="4" eb="5">
      <t>ケイ</t>
    </rPh>
    <phoneticPr fontId="2"/>
  </si>
  <si>
    <t xml:space="preserve">        小      計</t>
    <rPh sb="8" eb="9">
      <t>ショウ</t>
    </rPh>
    <rPh sb="15" eb="16">
      <t>ケイ</t>
    </rPh>
    <phoneticPr fontId="2"/>
  </si>
  <si>
    <t>※数値は端数処理のため合計が合わない場合があります。</t>
    <rPh sb="1" eb="3">
      <t>スウチ</t>
    </rPh>
    <rPh sb="4" eb="6">
      <t>ハスウ</t>
    </rPh>
    <rPh sb="6" eb="8">
      <t>ショリ</t>
    </rPh>
    <rPh sb="11" eb="13">
      <t>ゴウケイ</t>
    </rPh>
    <rPh sb="14" eb="15">
      <t>ア</t>
    </rPh>
    <rPh sb="18" eb="20">
      <t>バアイ</t>
    </rPh>
    <phoneticPr fontId="2"/>
  </si>
  <si>
    <t>平成27年度会計別決算額</t>
    <rPh sb="0" eb="2">
      <t>ヘイセイ</t>
    </rPh>
    <rPh sb="4" eb="6">
      <t>ネンド</t>
    </rPh>
    <rPh sb="6" eb="8">
      <t>カイケイ</t>
    </rPh>
    <rPh sb="8" eb="9">
      <t>ベツ</t>
    </rPh>
    <rPh sb="9" eb="11">
      <t>ケッサン</t>
    </rPh>
    <rPh sb="11" eb="12">
      <t>ガク</t>
    </rPh>
    <phoneticPr fontId="2"/>
  </si>
  <si>
    <t>平成27年度一般会計決算額</t>
    <rPh sb="0" eb="2">
      <t>ヘイセイ</t>
    </rPh>
    <rPh sb="4" eb="6">
      <t>９ネンド</t>
    </rPh>
    <rPh sb="6" eb="8">
      <t>イッパン</t>
    </rPh>
    <rPh sb="8" eb="10">
      <t>カイケイ</t>
    </rPh>
    <rPh sb="10" eb="12">
      <t>ケッサン</t>
    </rPh>
    <rPh sb="12" eb="13">
      <t>ガク</t>
    </rPh>
    <phoneticPr fontId="2"/>
  </si>
  <si>
    <t>平成27年度　公営企業会計の決算状況</t>
    <rPh sb="0" eb="2">
      <t>ヘイセイ</t>
    </rPh>
    <rPh sb="4" eb="6">
      <t>ネンド</t>
    </rPh>
    <rPh sb="7" eb="9">
      <t>コウエイ</t>
    </rPh>
    <rPh sb="9" eb="11">
      <t>キギョウ</t>
    </rPh>
    <rPh sb="11" eb="13">
      <t>カイケイ</t>
    </rPh>
    <rPh sb="14" eb="16">
      <t>ケッサン</t>
    </rPh>
    <rPh sb="16" eb="18">
      <t>ジョウキョウ</t>
    </rPh>
    <phoneticPr fontId="2"/>
  </si>
  <si>
    <t>平成27年度市税収入状況（決算）</t>
    <rPh sb="0" eb="2">
      <t>ヘイセイ</t>
    </rPh>
    <rPh sb="4" eb="6">
      <t>ネンド</t>
    </rPh>
    <rPh sb="6" eb="8">
      <t>シゼイ</t>
    </rPh>
    <rPh sb="8" eb="10">
      <t>シュウニュウ</t>
    </rPh>
    <rPh sb="10" eb="12">
      <t>ジョウキョウ</t>
    </rPh>
    <rPh sb="13" eb="15">
      <t>ケッサン</t>
    </rPh>
    <phoneticPr fontId="2"/>
  </si>
  <si>
    <t>平成27年度末　市債現在高</t>
    <rPh sb="0" eb="2">
      <t>ヘイセイ</t>
    </rPh>
    <rPh sb="4" eb="6">
      <t>ネンド</t>
    </rPh>
    <rPh sb="6" eb="7">
      <t>マツ</t>
    </rPh>
    <rPh sb="8" eb="10">
      <t>シサイ</t>
    </rPh>
    <rPh sb="10" eb="13">
      <t>ゲンザイダカ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</si>
</sst>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7" formatCode="0.0%"/>
    <numFmt numFmtId="178" formatCode="0.000%"/>
    <numFmt numFmtId="179" formatCode="0_ "/>
    <numFmt numFmtId="182" formatCode="#,##0_ "/>
    <numFmt numFmtId="186" formatCode="0.0_);[Red]\(0.0\)"/>
    <numFmt numFmtId="188" formatCode="0.00_ "/>
    <numFmt numFmtId="189" formatCode="0.0_ "/>
    <numFmt numFmtId="190" formatCode="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4"/>
      <name val="ＭＳ 明朝"/>
      <family val="1"/>
      <charset val="128"/>
    </font>
    <font>
      <sz val="14"/>
      <name val="ＭＳ Ｐゴシック"/>
      <family val="3"/>
      <charset val="128"/>
    </font>
    <font>
      <sz val="14"/>
      <color indexed="48"/>
      <name val="ＭＳ 明朝"/>
      <family val="1"/>
      <charset val="128"/>
    </font>
    <font>
      <sz val="14"/>
      <color indexed="12"/>
      <name val="ＭＳ 明朝"/>
      <family val="1"/>
      <charset val="128"/>
    </font>
    <font>
      <b/>
      <sz val="16"/>
      <name val="ＭＳ Ｐゴシック"/>
      <family val="3"/>
      <charset val="128"/>
    </font>
    <font>
      <sz val="9"/>
      <name val="ＭＳ 明朝"/>
      <family val="1"/>
      <charset val="128"/>
    </font>
    <font>
      <sz val="11"/>
      <name val="ＭＳ Ｐゴシック"/>
      <family val="3"/>
      <charset val="128"/>
    </font>
    <font>
      <b/>
      <sz val="14"/>
      <name val="ＭＳ Ｐゴシック"/>
      <family val="3"/>
      <charset val="128"/>
    </font>
    <font>
      <sz val="14"/>
      <color theme="1"/>
      <name val="ＭＳ 明朝"/>
      <family val="1"/>
      <charset val="128"/>
    </font>
    <font>
      <sz val="14"/>
      <color rgb="FF0000FF"/>
      <name val="ＭＳ 明朝"/>
      <family val="1"/>
      <charset val="128"/>
    </font>
    <font>
      <sz val="14"/>
      <color theme="1"/>
      <name val="ＭＳ Ｐゴシック"/>
      <family val="3"/>
      <charset val="128"/>
    </font>
    <font>
      <sz val="10"/>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0" fillId="0" borderId="0" applyFont="0" applyFill="0" applyBorder="0" applyAlignment="0" applyProtection="0"/>
  </cellStyleXfs>
  <cellXfs count="142">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vertical="center"/>
    </xf>
    <xf numFmtId="0" fontId="4" fillId="0" borderId="0" xfId="0" applyFont="1" applyAlignment="1">
      <alignment vertical="center"/>
    </xf>
    <xf numFmtId="38" fontId="4" fillId="0" borderId="1" xfId="2" applyFont="1" applyBorder="1" applyAlignment="1">
      <alignment vertical="center"/>
    </xf>
    <xf numFmtId="38" fontId="4" fillId="0" borderId="2" xfId="2" applyFont="1" applyBorder="1" applyAlignment="1">
      <alignment vertical="center"/>
    </xf>
    <xf numFmtId="38" fontId="4" fillId="0" borderId="3" xfId="2" applyFont="1" applyBorder="1" applyAlignment="1">
      <alignment horizontal="center" vertical="center"/>
    </xf>
    <xf numFmtId="38" fontId="4" fillId="0" borderId="4" xfId="2" applyFont="1" applyBorder="1" applyAlignment="1">
      <alignment horizontal="center" vertical="center"/>
    </xf>
    <xf numFmtId="38" fontId="4" fillId="0" borderId="5" xfId="2" applyFont="1" applyBorder="1" applyAlignment="1">
      <alignment vertical="center"/>
    </xf>
    <xf numFmtId="0" fontId="5" fillId="0" borderId="0" xfId="0" applyFont="1"/>
    <xf numFmtId="0" fontId="4" fillId="0" borderId="0" xfId="0" applyFont="1"/>
    <xf numFmtId="38" fontId="4" fillId="0" borderId="1" xfId="2" applyFont="1" applyBorder="1" applyAlignment="1">
      <alignment horizontal="center"/>
    </xf>
    <xf numFmtId="38" fontId="4" fillId="0" borderId="0" xfId="2" applyFont="1"/>
    <xf numFmtId="38" fontId="4" fillId="0" borderId="1" xfId="2" applyFont="1" applyBorder="1"/>
    <xf numFmtId="38" fontId="4" fillId="0" borderId="0" xfId="2" applyFont="1" applyBorder="1"/>
    <xf numFmtId="38" fontId="4" fillId="0" borderId="0" xfId="2" applyFont="1" applyBorder="1" applyAlignment="1">
      <alignment horizontal="center"/>
    </xf>
    <xf numFmtId="0" fontId="4" fillId="0" borderId="0" xfId="0" applyFont="1" applyBorder="1"/>
    <xf numFmtId="0" fontId="4" fillId="0" borderId="2" xfId="0" applyFont="1" applyBorder="1"/>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6" xfId="0" applyFont="1" applyBorder="1"/>
    <xf numFmtId="38" fontId="5" fillId="0" borderId="1" xfId="2" applyFont="1" applyBorder="1"/>
    <xf numFmtId="38" fontId="4" fillId="0" borderId="1" xfId="2" applyFont="1" applyBorder="1" applyAlignment="1">
      <alignment horizontal="left" indent="1"/>
    </xf>
    <xf numFmtId="38" fontId="4" fillId="0" borderId="7" xfId="2" applyFont="1" applyBorder="1" applyAlignment="1">
      <alignment horizontal="center" vertical="center"/>
    </xf>
    <xf numFmtId="0" fontId="4" fillId="0" borderId="0" xfId="0" applyFont="1" applyAlignment="1">
      <alignment horizontal="right" vertical="center"/>
    </xf>
    <xf numFmtId="38" fontId="4" fillId="0" borderId="8" xfId="2" applyFont="1" applyBorder="1"/>
    <xf numFmtId="0" fontId="4" fillId="0" borderId="9" xfId="0" applyFont="1" applyBorder="1" applyAlignment="1">
      <alignment horizontal="center"/>
    </xf>
    <xf numFmtId="0" fontId="4" fillId="0" borderId="10" xfId="0" applyFont="1" applyBorder="1" applyAlignment="1">
      <alignment horizontal="center"/>
    </xf>
    <xf numFmtId="179" fontId="0" fillId="0" borderId="0" xfId="0" applyNumberFormat="1"/>
    <xf numFmtId="179" fontId="0" fillId="0" borderId="0" xfId="0" applyNumberFormat="1" applyBorder="1" applyAlignment="1">
      <alignment horizontal="distributed" vertical="center" justifyLastLine="1"/>
    </xf>
    <xf numFmtId="38" fontId="7" fillId="0" borderId="11" xfId="2" applyFont="1" applyBorder="1"/>
    <xf numFmtId="38" fontId="7" fillId="0" borderId="12" xfId="2" applyFont="1" applyBorder="1"/>
    <xf numFmtId="0" fontId="0" fillId="0" borderId="1" xfId="0" applyBorder="1"/>
    <xf numFmtId="182" fontId="0" fillId="0" borderId="1" xfId="0" applyNumberFormat="1" applyBorder="1"/>
    <xf numFmtId="38" fontId="7" fillId="0" borderId="13" xfId="2" applyFont="1" applyFill="1" applyBorder="1" applyAlignment="1">
      <alignment vertical="center"/>
    </xf>
    <xf numFmtId="38" fontId="4" fillId="0" borderId="14" xfId="2" applyFont="1" applyBorder="1" applyAlignment="1">
      <alignment vertical="center"/>
    </xf>
    <xf numFmtId="38" fontId="7" fillId="0" borderId="15" xfId="2" applyFont="1" applyFill="1" applyBorder="1" applyAlignment="1">
      <alignment vertical="center"/>
    </xf>
    <xf numFmtId="177" fontId="4" fillId="0" borderId="16" xfId="1" applyNumberFormat="1" applyFont="1" applyBorder="1"/>
    <xf numFmtId="177" fontId="4" fillId="0" borderId="17" xfId="1" applyNumberFormat="1" applyFont="1" applyBorder="1"/>
    <xf numFmtId="0" fontId="5" fillId="0" borderId="0" xfId="0" applyFont="1" applyAlignment="1">
      <alignment shrinkToFit="1"/>
    </xf>
    <xf numFmtId="38" fontId="4" fillId="0" borderId="16" xfId="2" applyFont="1" applyFill="1" applyBorder="1"/>
    <xf numFmtId="0" fontId="4" fillId="0" borderId="0" xfId="0" applyNumberFormat="1" applyFont="1"/>
    <xf numFmtId="0" fontId="4" fillId="0" borderId="0" xfId="2" applyNumberFormat="1" applyFont="1"/>
    <xf numFmtId="177" fontId="7" fillId="0" borderId="18" xfId="1" applyNumberFormat="1" applyFont="1" applyBorder="1"/>
    <xf numFmtId="177" fontId="7" fillId="0" borderId="19" xfId="1" applyNumberFormat="1" applyFont="1" applyBorder="1"/>
    <xf numFmtId="177" fontId="7" fillId="0" borderId="20" xfId="1" applyNumberFormat="1" applyFont="1" applyBorder="1"/>
    <xf numFmtId="177" fontId="7" fillId="0" borderId="8" xfId="1" applyNumberFormat="1" applyFont="1" applyBorder="1"/>
    <xf numFmtId="177" fontId="7" fillId="0" borderId="21" xfId="1" applyNumberFormat="1" applyFont="1" applyBorder="1"/>
    <xf numFmtId="177" fontId="7" fillId="0" borderId="12" xfId="1" applyNumberFormat="1" applyFont="1" applyBorder="1"/>
    <xf numFmtId="38" fontId="4" fillId="0" borderId="1" xfId="2" applyFont="1" applyFill="1" applyBorder="1" applyAlignment="1">
      <alignment vertical="center"/>
    </xf>
    <xf numFmtId="0" fontId="4" fillId="0" borderId="0" xfId="0" applyFont="1" applyFill="1"/>
    <xf numFmtId="0" fontId="4" fillId="0" borderId="4" xfId="0" applyFont="1" applyFill="1" applyBorder="1" applyAlignment="1">
      <alignment horizontal="center"/>
    </xf>
    <xf numFmtId="0" fontId="4" fillId="0" borderId="2" xfId="0" applyFont="1" applyFill="1" applyBorder="1"/>
    <xf numFmtId="0" fontId="4" fillId="0" borderId="22" xfId="0" applyFont="1" applyFill="1" applyBorder="1"/>
    <xf numFmtId="38" fontId="6" fillId="0" borderId="17" xfId="2" applyFont="1" applyFill="1" applyBorder="1"/>
    <xf numFmtId="0" fontId="9" fillId="0" borderId="0" xfId="0" applyFont="1" applyFill="1" applyAlignment="1">
      <alignment wrapText="1"/>
    </xf>
    <xf numFmtId="0" fontId="0" fillId="0" borderId="0" xfId="0" applyAlignment="1">
      <alignment horizontal="right"/>
    </xf>
    <xf numFmtId="0" fontId="8" fillId="0" borderId="0" xfId="0" applyFont="1"/>
    <xf numFmtId="0" fontId="11" fillId="0" borderId="0" xfId="0" applyFont="1"/>
    <xf numFmtId="0" fontId="0" fillId="0" borderId="8" xfId="0" applyBorder="1" applyAlignment="1">
      <alignment wrapText="1"/>
    </xf>
    <xf numFmtId="0" fontId="5" fillId="0" borderId="23" xfId="0" applyFont="1" applyBorder="1" applyAlignment="1">
      <alignment horizontal="center"/>
    </xf>
    <xf numFmtId="188" fontId="5" fillId="0" borderId="24" xfId="0" applyNumberFormat="1" applyFont="1" applyBorder="1" applyAlignment="1">
      <alignment horizontal="center"/>
    </xf>
    <xf numFmtId="189" fontId="5" fillId="0" borderId="24" xfId="0" applyNumberFormat="1" applyFont="1" applyBorder="1" applyAlignment="1">
      <alignment horizontal="center"/>
    </xf>
    <xf numFmtId="182" fontId="0" fillId="0" borderId="8" xfId="0" applyNumberFormat="1" applyBorder="1"/>
    <xf numFmtId="0" fontId="0" fillId="0" borderId="8"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25" xfId="0" applyBorder="1" applyAlignment="1">
      <alignment horizontal="center" vertical="center"/>
    </xf>
    <xf numFmtId="189" fontId="0" fillId="0" borderId="8" xfId="0" applyNumberFormat="1" applyBorder="1" applyAlignment="1">
      <alignment horizontal="center"/>
    </xf>
    <xf numFmtId="38" fontId="4" fillId="0" borderId="0" xfId="2" applyFont="1" applyFill="1" applyBorder="1" applyAlignment="1">
      <alignment vertical="center"/>
    </xf>
    <xf numFmtId="186" fontId="4" fillId="0" borderId="1" xfId="2" applyNumberFormat="1" applyFont="1" applyBorder="1"/>
    <xf numFmtId="189" fontId="4" fillId="0" borderId="1" xfId="0" applyNumberFormat="1" applyFont="1" applyBorder="1"/>
    <xf numFmtId="190" fontId="5" fillId="0" borderId="0" xfId="0" applyNumberFormat="1" applyFont="1" applyBorder="1"/>
    <xf numFmtId="0" fontId="5" fillId="0" borderId="0" xfId="0" applyFont="1" applyAlignment="1">
      <alignment wrapText="1" shrinkToFit="1"/>
    </xf>
    <xf numFmtId="178" fontId="4" fillId="0" borderId="16" xfId="1" applyNumberFormat="1" applyFont="1" applyBorder="1"/>
    <xf numFmtId="177" fontId="0" fillId="0" borderId="0" xfId="0" applyNumberFormat="1"/>
    <xf numFmtId="177" fontId="4" fillId="2" borderId="16" xfId="1" applyNumberFormat="1" applyFont="1" applyFill="1" applyBorder="1"/>
    <xf numFmtId="38" fontId="4" fillId="3" borderId="14" xfId="2" applyFont="1" applyFill="1" applyBorder="1" applyAlignment="1">
      <alignment vertical="center"/>
    </xf>
    <xf numFmtId="0" fontId="0" fillId="0" borderId="1" xfId="0" applyBorder="1" applyAlignment="1"/>
    <xf numFmtId="0" fontId="0" fillId="0" borderId="2" xfId="0" applyBorder="1" applyAlignment="1"/>
    <xf numFmtId="0" fontId="5" fillId="0" borderId="23" xfId="0" applyFont="1" applyBorder="1" applyAlignment="1">
      <alignment horizontal="center" wrapText="1"/>
    </xf>
    <xf numFmtId="38" fontId="4" fillId="4" borderId="1" xfId="2" applyFont="1" applyFill="1" applyBorder="1" applyAlignment="1">
      <alignment horizontal="center"/>
    </xf>
    <xf numFmtId="38" fontId="4" fillId="4" borderId="1" xfId="2" applyFont="1" applyFill="1" applyBorder="1"/>
    <xf numFmtId="0" fontId="4" fillId="4" borderId="1" xfId="0" applyNumberFormat="1" applyFont="1" applyFill="1" applyBorder="1"/>
    <xf numFmtId="0" fontId="4" fillId="4" borderId="1" xfId="2" applyNumberFormat="1" applyFont="1" applyFill="1" applyBorder="1"/>
    <xf numFmtId="38" fontId="12" fillId="0" borderId="1" xfId="2" applyFont="1" applyBorder="1"/>
    <xf numFmtId="38" fontId="13" fillId="0" borderId="11" xfId="2" applyFont="1" applyBorder="1"/>
    <xf numFmtId="38" fontId="13" fillId="0" borderId="12" xfId="2" applyFont="1" applyBorder="1"/>
    <xf numFmtId="38" fontId="4" fillId="0" borderId="1" xfId="2" applyFont="1" applyFill="1" applyBorder="1"/>
    <xf numFmtId="186" fontId="4" fillId="0" borderId="1" xfId="2" applyNumberFormat="1" applyFont="1" applyFill="1" applyBorder="1"/>
    <xf numFmtId="38" fontId="4" fillId="0" borderId="1" xfId="2" applyFont="1" applyFill="1" applyBorder="1" applyAlignment="1">
      <alignment horizontal="left" indent="1"/>
    </xf>
    <xf numFmtId="38" fontId="14" fillId="0" borderId="1" xfId="2" applyFont="1" applyBorder="1"/>
    <xf numFmtId="38" fontId="4" fillId="0" borderId="3" xfId="3" applyFont="1" applyBorder="1" applyAlignment="1">
      <alignment horizontal="center" vertical="center"/>
    </xf>
    <xf numFmtId="38" fontId="4" fillId="0" borderId="7" xfId="3" applyFont="1" applyBorder="1" applyAlignment="1">
      <alignment horizontal="center" vertical="center"/>
    </xf>
    <xf numFmtId="38" fontId="4" fillId="0" borderId="4" xfId="3" applyFont="1" applyBorder="1" applyAlignment="1">
      <alignment horizontal="center" vertical="center"/>
    </xf>
    <xf numFmtId="38" fontId="4" fillId="0" borderId="5" xfId="3" applyFont="1" applyBorder="1" applyAlignment="1">
      <alignment vertical="center"/>
    </xf>
    <xf numFmtId="38" fontId="4" fillId="0" borderId="2" xfId="3" applyFont="1" applyBorder="1" applyAlignment="1">
      <alignment vertical="center"/>
    </xf>
    <xf numFmtId="38" fontId="4" fillId="0" borderId="1" xfId="3" applyFont="1" applyBorder="1" applyAlignment="1">
      <alignment vertical="center"/>
    </xf>
    <xf numFmtId="38" fontId="4" fillId="0" borderId="14" xfId="3" applyFont="1" applyBorder="1" applyAlignment="1">
      <alignment vertical="center"/>
    </xf>
    <xf numFmtId="38" fontId="4" fillId="0" borderId="1" xfId="3" applyFont="1" applyFill="1" applyBorder="1" applyAlignment="1">
      <alignment vertical="center"/>
    </xf>
    <xf numFmtId="38" fontId="7" fillId="0" borderId="13" xfId="3" applyFont="1" applyFill="1" applyBorder="1" applyAlignment="1">
      <alignment vertical="center"/>
    </xf>
    <xf numFmtId="38" fontId="7" fillId="0" borderId="15" xfId="3" applyFont="1" applyFill="1" applyBorder="1" applyAlignment="1">
      <alignment vertical="center"/>
    </xf>
    <xf numFmtId="38" fontId="7" fillId="0" borderId="0" xfId="3" applyFont="1" applyFill="1" applyBorder="1" applyAlignment="1">
      <alignment vertical="center"/>
    </xf>
    <xf numFmtId="38" fontId="4" fillId="0" borderId="16" xfId="3" applyFont="1" applyFill="1" applyBorder="1"/>
    <xf numFmtId="38" fontId="6" fillId="0" borderId="17" xfId="3" applyFont="1" applyFill="1" applyBorder="1"/>
    <xf numFmtId="0" fontId="4" fillId="0" borderId="22" xfId="0" applyFont="1" applyBorder="1" applyAlignment="1">
      <alignment horizontal="left"/>
    </xf>
    <xf numFmtId="0" fontId="4" fillId="0" borderId="26" xfId="0" applyFont="1" applyBorder="1" applyAlignment="1">
      <alignment horizontal="center"/>
    </xf>
    <xf numFmtId="0" fontId="4" fillId="0" borderId="27" xfId="0" applyFont="1" applyBorder="1" applyAlignment="1">
      <alignment horizontal="center"/>
    </xf>
    <xf numFmtId="0" fontId="4" fillId="0" borderId="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4" xfId="0" applyFont="1" applyBorder="1" applyAlignment="1">
      <alignment horizontal="center" vertical="center"/>
    </xf>
    <xf numFmtId="0" fontId="5" fillId="0" borderId="2" xfId="0" applyFont="1" applyBorder="1" applyAlignment="1">
      <alignment horizontal="center" vertical="center"/>
    </xf>
    <xf numFmtId="38" fontId="4" fillId="0" borderId="35" xfId="2" applyFont="1" applyBorder="1" applyAlignment="1">
      <alignment vertical="center" textRotation="255"/>
    </xf>
    <xf numFmtId="38" fontId="4" fillId="0" borderId="36" xfId="2" applyFont="1" applyBorder="1" applyAlignment="1">
      <alignment horizontal="center" vertical="center"/>
    </xf>
    <xf numFmtId="38" fontId="4" fillId="0" borderId="37" xfId="2" applyFont="1" applyBorder="1" applyAlignment="1">
      <alignment horizontal="center" vertical="center"/>
    </xf>
    <xf numFmtId="38" fontId="4" fillId="0" borderId="38" xfId="2" applyFont="1" applyBorder="1" applyAlignment="1">
      <alignment horizontal="center" vertical="center"/>
    </xf>
    <xf numFmtId="38" fontId="4" fillId="0" borderId="39" xfId="2" applyFont="1" applyBorder="1" applyAlignment="1">
      <alignment horizontal="center" vertical="center"/>
    </xf>
    <xf numFmtId="38" fontId="4" fillId="0" borderId="40" xfId="2" applyFont="1" applyBorder="1" applyAlignment="1">
      <alignment horizontal="center" vertical="center"/>
    </xf>
    <xf numFmtId="38" fontId="4" fillId="0" borderId="41" xfId="2" applyFont="1" applyBorder="1" applyAlignment="1">
      <alignment horizontal="center" vertical="center"/>
    </xf>
    <xf numFmtId="0" fontId="4" fillId="0" borderId="39" xfId="0" applyFont="1" applyFill="1" applyBorder="1" applyAlignment="1">
      <alignment horizontal="center"/>
    </xf>
    <xf numFmtId="0" fontId="4" fillId="0" borderId="41" xfId="0" applyFont="1" applyFill="1" applyBorder="1" applyAlignment="1">
      <alignment horizontal="center"/>
    </xf>
    <xf numFmtId="0" fontId="4" fillId="0" borderId="5" xfId="0" applyFont="1" applyFill="1" applyBorder="1" applyAlignment="1">
      <alignment horizontal="center"/>
    </xf>
    <xf numFmtId="0" fontId="4" fillId="0" borderId="2" xfId="0" applyFont="1" applyFill="1" applyBorder="1" applyAlignment="1">
      <alignment horizontal="center"/>
    </xf>
    <xf numFmtId="0" fontId="4" fillId="0" borderId="36" xfId="0" applyFont="1" applyFill="1" applyBorder="1" applyAlignment="1">
      <alignment horizontal="center"/>
    </xf>
    <xf numFmtId="0" fontId="4" fillId="0" borderId="38" xfId="0" applyFont="1" applyFill="1" applyBorder="1" applyAlignment="1">
      <alignment horizontal="center"/>
    </xf>
    <xf numFmtId="0" fontId="4" fillId="0" borderId="32" xfId="0" applyFont="1" applyFill="1" applyBorder="1" applyAlignment="1">
      <alignment vertical="center" textRotation="255" shrinkToFit="1"/>
    </xf>
    <xf numFmtId="0" fontId="4" fillId="0" borderId="33" xfId="0" applyFont="1" applyFill="1" applyBorder="1" applyAlignment="1">
      <alignment vertical="center" textRotation="255" shrinkToFit="1"/>
    </xf>
    <xf numFmtId="38" fontId="4" fillId="0" borderId="39" xfId="3" applyFont="1" applyBorder="1" applyAlignment="1">
      <alignment horizontal="center" vertical="center"/>
    </xf>
    <xf numFmtId="38" fontId="4" fillId="0" borderId="40" xfId="3" applyFont="1" applyBorder="1" applyAlignment="1">
      <alignment horizontal="center" vertical="center"/>
    </xf>
    <xf numFmtId="38" fontId="4" fillId="0" borderId="41" xfId="3" applyFont="1" applyBorder="1" applyAlignment="1">
      <alignment horizontal="center" vertical="center"/>
    </xf>
    <xf numFmtId="38" fontId="4" fillId="0" borderId="35" xfId="3" applyFont="1" applyBorder="1" applyAlignment="1">
      <alignment vertical="center" textRotation="255"/>
    </xf>
    <xf numFmtId="38" fontId="4" fillId="0" borderId="36" xfId="3" applyFont="1" applyBorder="1" applyAlignment="1">
      <alignment horizontal="center" vertical="center"/>
    </xf>
    <xf numFmtId="38" fontId="4" fillId="0" borderId="37" xfId="3" applyFont="1" applyBorder="1" applyAlignment="1">
      <alignment horizontal="center" vertical="center"/>
    </xf>
    <xf numFmtId="38" fontId="4" fillId="0" borderId="38" xfId="3" applyFont="1" applyBorder="1" applyAlignment="1">
      <alignment horizontal="center" vertical="center"/>
    </xf>
    <xf numFmtId="0" fontId="15" fillId="0" borderId="0" xfId="0" applyFont="1"/>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G12"/>
  <sheetViews>
    <sheetView tabSelected="1" zoomScale="80" zoomScaleNormal="100" workbookViewId="0">
      <selection activeCell="B1" sqref="B1"/>
    </sheetView>
  </sheetViews>
  <sheetFormatPr defaultRowHeight="30" customHeight="1" x14ac:dyDescent="0.2"/>
  <cols>
    <col min="1" max="1" width="5.25" style="11" customWidth="1"/>
    <col min="2" max="2" width="39.125" style="11" customWidth="1"/>
    <col min="3" max="3" width="17" style="11" customWidth="1"/>
    <col min="4" max="4" width="17.875" style="11" customWidth="1"/>
    <col min="5" max="5" width="13" style="11" customWidth="1"/>
    <col min="6" max="6" width="18.75" style="11" customWidth="1"/>
    <col min="7" max="7" width="11.625" style="11" customWidth="1"/>
    <col min="8" max="16384" width="9" style="11"/>
  </cols>
  <sheetData>
    <row r="1" spans="1:7" ht="30.75" customHeight="1" x14ac:dyDescent="0.2">
      <c r="B1" s="11" t="s">
        <v>133</v>
      </c>
    </row>
    <row r="2" spans="1:7" ht="30" customHeight="1" thickBot="1" x14ac:dyDescent="0.25">
      <c r="F2" s="109" t="s">
        <v>66</v>
      </c>
      <c r="G2" s="109"/>
    </row>
    <row r="3" spans="1:7" ht="30" customHeight="1" thickBot="1" x14ac:dyDescent="0.25">
      <c r="A3" s="110" t="s">
        <v>67</v>
      </c>
      <c r="B3" s="111"/>
      <c r="C3" s="27" t="s">
        <v>68</v>
      </c>
      <c r="D3" s="27" t="s">
        <v>69</v>
      </c>
      <c r="E3" s="27" t="s">
        <v>70</v>
      </c>
      <c r="F3" s="27" t="s">
        <v>71</v>
      </c>
      <c r="G3" s="28" t="s">
        <v>72</v>
      </c>
    </row>
    <row r="4" spans="1:7" ht="30" customHeight="1" x14ac:dyDescent="0.2">
      <c r="A4" s="112" t="s">
        <v>73</v>
      </c>
      <c r="B4" s="113"/>
      <c r="C4" s="26">
        <v>28545176</v>
      </c>
      <c r="D4" s="26">
        <v>27737758</v>
      </c>
      <c r="E4" s="47">
        <f t="shared" ref="E4:E11" si="0">D4/C4</f>
        <v>0.97171438004095678</v>
      </c>
      <c r="F4" s="26">
        <v>26492587</v>
      </c>
      <c r="G4" s="44">
        <f t="shared" ref="G4:G11" si="1">F4/C4</f>
        <v>0.92809331426087549</v>
      </c>
    </row>
    <row r="5" spans="1:7" ht="30" customHeight="1" x14ac:dyDescent="0.2">
      <c r="A5" s="114" t="s">
        <v>74</v>
      </c>
      <c r="B5" s="18" t="s">
        <v>75</v>
      </c>
      <c r="C5" s="14">
        <v>7957648</v>
      </c>
      <c r="D5" s="14">
        <v>7699882</v>
      </c>
      <c r="E5" s="47">
        <f t="shared" si="0"/>
        <v>0.96760776551061323</v>
      </c>
      <c r="F5" s="14">
        <v>7679257</v>
      </c>
      <c r="G5" s="44">
        <f t="shared" si="1"/>
        <v>0.96501591927665054</v>
      </c>
    </row>
    <row r="6" spans="1:7" ht="30" customHeight="1" x14ac:dyDescent="0.2">
      <c r="A6" s="115"/>
      <c r="B6" s="18" t="s">
        <v>76</v>
      </c>
      <c r="C6" s="14">
        <v>4872814</v>
      </c>
      <c r="D6" s="14">
        <v>4847090</v>
      </c>
      <c r="E6" s="47">
        <f t="shared" si="0"/>
        <v>0.99472091485535874</v>
      </c>
      <c r="F6" s="14">
        <v>4809153</v>
      </c>
      <c r="G6" s="44">
        <f t="shared" si="1"/>
        <v>0.98693547506635793</v>
      </c>
    </row>
    <row r="7" spans="1:7" ht="30" customHeight="1" x14ac:dyDescent="0.2">
      <c r="A7" s="115"/>
      <c r="B7" s="18" t="s">
        <v>86</v>
      </c>
      <c r="C7" s="14">
        <v>673654</v>
      </c>
      <c r="D7" s="86">
        <v>635451</v>
      </c>
      <c r="E7" s="47">
        <f t="shared" si="0"/>
        <v>0.94328987878050152</v>
      </c>
      <c r="F7" s="14">
        <v>634465</v>
      </c>
      <c r="G7" s="44">
        <f t="shared" si="1"/>
        <v>0.94182621939452593</v>
      </c>
    </row>
    <row r="8" spans="1:7" ht="30" customHeight="1" x14ac:dyDescent="0.2">
      <c r="A8" s="115"/>
      <c r="B8" s="18" t="s">
        <v>77</v>
      </c>
      <c r="C8" s="14">
        <v>23473</v>
      </c>
      <c r="D8" s="86">
        <v>26604</v>
      </c>
      <c r="E8" s="47">
        <f t="shared" si="0"/>
        <v>1.1333872960422613</v>
      </c>
      <c r="F8" s="14">
        <v>22857</v>
      </c>
      <c r="G8" s="44">
        <f t="shared" si="1"/>
        <v>0.97375708260554683</v>
      </c>
    </row>
    <row r="9" spans="1:7" ht="30" customHeight="1" x14ac:dyDescent="0.2">
      <c r="A9" s="115"/>
      <c r="B9" s="18" t="s">
        <v>85</v>
      </c>
      <c r="C9" s="14">
        <v>465403</v>
      </c>
      <c r="D9" s="86">
        <v>446373</v>
      </c>
      <c r="E9" s="47">
        <f t="shared" si="0"/>
        <v>0.95911070620515981</v>
      </c>
      <c r="F9" s="14">
        <v>347849</v>
      </c>
      <c r="G9" s="44">
        <f t="shared" si="1"/>
        <v>0.74741460626596734</v>
      </c>
    </row>
    <row r="10" spans="1:7" ht="30" customHeight="1" thickBot="1" x14ac:dyDescent="0.25">
      <c r="A10" s="116"/>
      <c r="B10" s="106" t="s">
        <v>131</v>
      </c>
      <c r="C10" s="31">
        <f>SUM(C5:C9)</f>
        <v>13992992</v>
      </c>
      <c r="D10" s="87">
        <f>SUM(D5:D9)</f>
        <v>13655400</v>
      </c>
      <c r="E10" s="48">
        <f t="shared" si="0"/>
        <v>0.97587420903263578</v>
      </c>
      <c r="F10" s="31">
        <f>SUM(F5:F9)</f>
        <v>13493581</v>
      </c>
      <c r="G10" s="45">
        <f t="shared" si="1"/>
        <v>0.96430992028009455</v>
      </c>
    </row>
    <row r="11" spans="1:7" ht="30" customHeight="1" thickTop="1" thickBot="1" x14ac:dyDescent="0.25">
      <c r="A11" s="107" t="s">
        <v>130</v>
      </c>
      <c r="B11" s="108"/>
      <c r="C11" s="32">
        <f>C4+C10</f>
        <v>42538168</v>
      </c>
      <c r="D11" s="88">
        <f>D4+D10</f>
        <v>41393158</v>
      </c>
      <c r="E11" s="49">
        <f t="shared" si="0"/>
        <v>0.97308276181522435</v>
      </c>
      <c r="F11" s="32">
        <f>F4+F10+1</f>
        <v>39986169</v>
      </c>
      <c r="G11" s="46">
        <f t="shared" si="1"/>
        <v>0.94000684279586277</v>
      </c>
    </row>
    <row r="12" spans="1:7" ht="30" customHeight="1" x14ac:dyDescent="0.2">
      <c r="B12" s="17"/>
      <c r="D12" s="11" t="s">
        <v>132</v>
      </c>
      <c r="G12" s="17"/>
    </row>
  </sheetData>
  <mergeCells count="5">
    <mergeCell ref="A11:B11"/>
    <mergeCell ref="F2:G2"/>
    <mergeCell ref="A3:B3"/>
    <mergeCell ref="A4:B4"/>
    <mergeCell ref="A5:A10"/>
  </mergeCells>
  <phoneticPr fontId="2"/>
  <pageMargins left="0.85" right="0.5" top="1" bottom="1" header="0.52" footer="0.51200000000000001"/>
  <pageSetup paperSize="9"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45"/>
  <sheetViews>
    <sheetView topLeftCell="B1" zoomScale="75" zoomScaleNormal="75" workbookViewId="0">
      <selection activeCell="C5" sqref="C5"/>
    </sheetView>
  </sheetViews>
  <sheetFormatPr defaultRowHeight="17.100000000000001" customHeight="1" x14ac:dyDescent="0.2"/>
  <cols>
    <col min="1" max="1" width="5.25" style="11" customWidth="1"/>
    <col min="2" max="2" width="30.375" style="11" customWidth="1"/>
    <col min="3" max="3" width="20.875" style="11" customWidth="1"/>
    <col min="4" max="4" width="18.625" style="11" customWidth="1"/>
    <col min="5" max="5" width="7.875" style="42" customWidth="1"/>
    <col min="6" max="6" width="3.125" style="11" customWidth="1"/>
    <col min="7" max="7" width="25.5" style="11" customWidth="1"/>
    <col min="8" max="8" width="19.625" style="11" customWidth="1"/>
    <col min="9" max="9" width="3.25" style="11" customWidth="1"/>
    <col min="10" max="10" width="3.625" style="11" customWidth="1"/>
    <col min="11" max="11" width="4.5" style="11" customWidth="1"/>
    <col min="12" max="12" width="38.75" style="11" customWidth="1"/>
    <col min="13" max="13" width="21.625" style="11" customWidth="1"/>
    <col min="14" max="14" width="6.625" style="11" customWidth="1"/>
    <col min="15" max="16384" width="9" style="11"/>
  </cols>
  <sheetData>
    <row r="1" spans="2:9" ht="17.100000000000001" customHeight="1" x14ac:dyDescent="0.2">
      <c r="B1" s="1" t="s">
        <v>134</v>
      </c>
      <c r="F1" s="10"/>
      <c r="G1" s="10"/>
      <c r="H1" s="10"/>
      <c r="I1" s="10"/>
    </row>
    <row r="2" spans="2:9" ht="17.100000000000001" customHeight="1" x14ac:dyDescent="0.2">
      <c r="F2" s="10"/>
      <c r="G2" s="10"/>
      <c r="H2" s="10"/>
      <c r="I2" s="10"/>
    </row>
    <row r="3" spans="2:9" ht="17.100000000000001" customHeight="1" x14ac:dyDescent="0.2">
      <c r="B3" s="2" t="s">
        <v>4</v>
      </c>
      <c r="D3" s="11" t="s">
        <v>114</v>
      </c>
      <c r="F3" s="10"/>
      <c r="G3" s="10"/>
      <c r="H3" s="10"/>
      <c r="I3" s="10"/>
    </row>
    <row r="4" spans="2:9" s="13" customFormat="1" ht="17.100000000000001" customHeight="1" x14ac:dyDescent="0.2">
      <c r="B4" s="12" t="s">
        <v>41</v>
      </c>
      <c r="C4" s="12" t="s">
        <v>5</v>
      </c>
      <c r="D4" s="12" t="s">
        <v>42</v>
      </c>
      <c r="E4" s="79"/>
      <c r="F4" s="10"/>
      <c r="G4" s="10"/>
      <c r="H4" s="10"/>
      <c r="I4" s="10"/>
    </row>
    <row r="5" spans="2:9" s="13" customFormat="1" ht="17.100000000000001" customHeight="1" x14ac:dyDescent="0.2">
      <c r="B5" s="91" t="s">
        <v>1</v>
      </c>
      <c r="C5" s="89">
        <v>7368900</v>
      </c>
      <c r="D5" s="89">
        <v>7740144.2920000004</v>
      </c>
      <c r="E5" s="90">
        <v>27.9</v>
      </c>
      <c r="F5" s="10"/>
      <c r="G5" s="10"/>
      <c r="H5" s="10"/>
      <c r="I5" s="10"/>
    </row>
    <row r="6" spans="2:9" s="13" customFormat="1" ht="17.100000000000001" customHeight="1" x14ac:dyDescent="0.2">
      <c r="B6" s="91" t="s">
        <v>6</v>
      </c>
      <c r="C6" s="89">
        <v>150000</v>
      </c>
      <c r="D6" s="89">
        <v>153754.00099999999</v>
      </c>
      <c r="E6" s="90">
        <v>0.5</v>
      </c>
      <c r="F6" s="10"/>
      <c r="G6" s="10"/>
      <c r="H6" s="10"/>
      <c r="I6" s="10"/>
    </row>
    <row r="7" spans="2:9" s="13" customFormat="1" ht="16.5" customHeight="1" x14ac:dyDescent="0.2">
      <c r="B7" s="91" t="s">
        <v>7</v>
      </c>
      <c r="C7" s="89">
        <v>18000</v>
      </c>
      <c r="D7" s="89">
        <v>18010</v>
      </c>
      <c r="E7" s="90">
        <v>0.1</v>
      </c>
      <c r="F7" s="10"/>
      <c r="G7" s="10"/>
      <c r="H7" s="10"/>
      <c r="I7" s="10"/>
    </row>
    <row r="8" spans="2:9" s="13" customFormat="1" ht="17.100000000000001" customHeight="1" x14ac:dyDescent="0.2">
      <c r="B8" s="91" t="s">
        <v>82</v>
      </c>
      <c r="C8" s="89">
        <v>104000</v>
      </c>
      <c r="D8" s="89">
        <v>75496</v>
      </c>
      <c r="E8" s="90">
        <v>0.3</v>
      </c>
      <c r="F8" s="10"/>
      <c r="G8" s="10"/>
      <c r="H8" s="10"/>
      <c r="I8" s="10"/>
    </row>
    <row r="9" spans="2:9" s="13" customFormat="1" ht="17.100000000000001" customHeight="1" x14ac:dyDescent="0.2">
      <c r="B9" s="91" t="s">
        <v>83</v>
      </c>
      <c r="C9" s="89">
        <v>49000</v>
      </c>
      <c r="D9" s="89">
        <v>70946</v>
      </c>
      <c r="E9" s="90">
        <v>0.3</v>
      </c>
      <c r="F9" s="10"/>
      <c r="G9" s="10"/>
      <c r="H9" s="10"/>
      <c r="I9" s="10"/>
    </row>
    <row r="10" spans="2:9" s="13" customFormat="1" ht="17.100000000000001" customHeight="1" x14ac:dyDescent="0.2">
      <c r="B10" s="91" t="s">
        <v>8</v>
      </c>
      <c r="C10" s="89">
        <v>1091037</v>
      </c>
      <c r="D10" s="89">
        <v>1211231</v>
      </c>
      <c r="E10" s="90">
        <v>4.4000000000000004</v>
      </c>
      <c r="F10" s="10"/>
      <c r="G10" s="10"/>
      <c r="H10" s="10"/>
      <c r="I10" s="10"/>
    </row>
    <row r="11" spans="2:9" s="13" customFormat="1" ht="17.100000000000001" customHeight="1" x14ac:dyDescent="0.2">
      <c r="B11" s="91" t="s">
        <v>43</v>
      </c>
      <c r="C11" s="89">
        <v>50267</v>
      </c>
      <c r="D11" s="89">
        <v>49004.362000000001</v>
      </c>
      <c r="E11" s="90">
        <v>0.2</v>
      </c>
      <c r="F11" s="10"/>
      <c r="G11" s="10"/>
      <c r="H11" s="10"/>
      <c r="I11" s="10"/>
    </row>
    <row r="12" spans="2:9" s="13" customFormat="1" ht="17.100000000000001" customHeight="1" x14ac:dyDescent="0.2">
      <c r="B12" s="91" t="s">
        <v>2</v>
      </c>
      <c r="C12" s="89">
        <v>37000</v>
      </c>
      <c r="D12" s="89">
        <v>35280</v>
      </c>
      <c r="E12" s="90">
        <v>0.1</v>
      </c>
      <c r="F12" s="10"/>
      <c r="G12" s="10"/>
      <c r="H12" s="10"/>
      <c r="I12" s="10"/>
    </row>
    <row r="13" spans="2:9" s="13" customFormat="1" ht="17.100000000000001" customHeight="1" x14ac:dyDescent="0.2">
      <c r="B13" s="91" t="s">
        <v>64</v>
      </c>
      <c r="C13" s="89">
        <v>33900</v>
      </c>
      <c r="D13" s="89">
        <v>33107</v>
      </c>
      <c r="E13" s="90">
        <v>0.1</v>
      </c>
      <c r="F13" s="10"/>
      <c r="G13" s="10"/>
      <c r="H13" s="10"/>
      <c r="I13" s="10"/>
    </row>
    <row r="14" spans="2:9" s="13" customFormat="1" ht="17.100000000000001" customHeight="1" x14ac:dyDescent="0.2">
      <c r="B14" s="91" t="s">
        <v>9</v>
      </c>
      <c r="C14" s="89">
        <v>5678993</v>
      </c>
      <c r="D14" s="89">
        <v>5775615</v>
      </c>
      <c r="E14" s="90">
        <v>20.8</v>
      </c>
      <c r="F14" s="10"/>
      <c r="G14" s="10"/>
      <c r="H14" s="10"/>
      <c r="I14" s="10"/>
    </row>
    <row r="15" spans="2:9" s="13" customFormat="1" ht="17.100000000000001" customHeight="1" x14ac:dyDescent="0.2">
      <c r="B15" s="91" t="s">
        <v>10</v>
      </c>
      <c r="C15" s="89">
        <v>10000</v>
      </c>
      <c r="D15" s="89">
        <v>8347</v>
      </c>
      <c r="E15" s="90">
        <v>0</v>
      </c>
      <c r="F15" s="10"/>
      <c r="G15" s="10"/>
      <c r="H15" s="10"/>
      <c r="I15" s="10"/>
    </row>
    <row r="16" spans="2:9" s="13" customFormat="1" ht="17.100000000000001" customHeight="1" x14ac:dyDescent="0.2">
      <c r="B16" s="91" t="s">
        <v>11</v>
      </c>
      <c r="C16" s="89">
        <v>302900</v>
      </c>
      <c r="D16" s="89">
        <v>299217.04300000001</v>
      </c>
      <c r="E16" s="90">
        <v>1.1000000000000001</v>
      </c>
      <c r="F16" s="10"/>
      <c r="G16" s="10"/>
      <c r="H16" s="10"/>
      <c r="I16" s="10"/>
    </row>
    <row r="17" spans="2:9" s="13" customFormat="1" ht="17.100000000000001" customHeight="1" x14ac:dyDescent="0.2">
      <c r="B17" s="91" t="s">
        <v>12</v>
      </c>
      <c r="C17" s="89">
        <v>378120</v>
      </c>
      <c r="D17" s="89">
        <v>380186.41899999999</v>
      </c>
      <c r="E17" s="90">
        <v>1.4</v>
      </c>
      <c r="F17" s="10"/>
      <c r="G17" s="10"/>
      <c r="H17" s="10"/>
      <c r="I17" s="10"/>
    </row>
    <row r="18" spans="2:9" s="13" customFormat="1" ht="17.100000000000001" customHeight="1" x14ac:dyDescent="0.2">
      <c r="B18" s="91" t="s">
        <v>13</v>
      </c>
      <c r="C18" s="89">
        <v>4916230</v>
      </c>
      <c r="D18" s="89">
        <v>4197029.0449999999</v>
      </c>
      <c r="E18" s="90">
        <v>15.1</v>
      </c>
      <c r="F18" s="10"/>
      <c r="G18" s="10"/>
      <c r="H18" s="10"/>
      <c r="I18" s="10"/>
    </row>
    <row r="19" spans="2:9" s="13" customFormat="1" ht="17.100000000000001" customHeight="1" x14ac:dyDescent="0.2">
      <c r="B19" s="91" t="s">
        <v>14</v>
      </c>
      <c r="C19" s="89">
        <v>1724608</v>
      </c>
      <c r="D19" s="89">
        <v>1625610.625</v>
      </c>
      <c r="E19" s="90">
        <v>5.8000000000000007</v>
      </c>
    </row>
    <row r="20" spans="2:9" s="13" customFormat="1" ht="17.100000000000001" customHeight="1" x14ac:dyDescent="0.2">
      <c r="B20" s="91" t="s">
        <v>44</v>
      </c>
      <c r="C20" s="89">
        <v>91157</v>
      </c>
      <c r="D20" s="89">
        <v>100037.05</v>
      </c>
      <c r="E20" s="90">
        <v>0.4</v>
      </c>
    </row>
    <row r="21" spans="2:9" s="13" customFormat="1" ht="17.100000000000001" customHeight="1" x14ac:dyDescent="0.2">
      <c r="B21" s="91" t="s">
        <v>15</v>
      </c>
      <c r="C21" s="89">
        <v>985000</v>
      </c>
      <c r="D21" s="89">
        <v>983075.57700000005</v>
      </c>
      <c r="E21" s="90">
        <v>3.5</v>
      </c>
      <c r="F21" s="15"/>
      <c r="G21" s="15"/>
      <c r="H21" s="15"/>
    </row>
    <row r="22" spans="2:9" s="13" customFormat="1" ht="17.100000000000001" customHeight="1" x14ac:dyDescent="0.2">
      <c r="B22" s="91" t="s">
        <v>16</v>
      </c>
      <c r="C22" s="89">
        <v>791143</v>
      </c>
      <c r="D22" s="89">
        <v>765702.80799999996</v>
      </c>
      <c r="E22" s="90">
        <v>2.8</v>
      </c>
      <c r="F22" s="15"/>
      <c r="G22" s="15"/>
      <c r="H22" s="15"/>
    </row>
    <row r="23" spans="2:9" s="13" customFormat="1" ht="17.100000000000001" customHeight="1" x14ac:dyDescent="0.2">
      <c r="B23" s="91" t="s">
        <v>17</v>
      </c>
      <c r="C23" s="89">
        <v>655608</v>
      </c>
      <c r="D23" s="89">
        <v>655608.85</v>
      </c>
      <c r="E23" s="90">
        <v>2.4</v>
      </c>
    </row>
    <row r="24" spans="2:9" s="13" customFormat="1" ht="17.100000000000001" customHeight="1" x14ac:dyDescent="0.2">
      <c r="B24" s="91" t="s">
        <v>45</v>
      </c>
      <c r="C24" s="89">
        <v>320513</v>
      </c>
      <c r="D24" s="89">
        <v>355856.14500000002</v>
      </c>
      <c r="E24" s="90">
        <v>1.3</v>
      </c>
    </row>
    <row r="25" spans="2:9" s="13" customFormat="1" ht="17.100000000000001" customHeight="1" x14ac:dyDescent="0.2">
      <c r="B25" s="23" t="s">
        <v>18</v>
      </c>
      <c r="C25" s="14">
        <v>3788800</v>
      </c>
      <c r="D25" s="14">
        <v>3204500</v>
      </c>
      <c r="E25" s="71">
        <v>11.5</v>
      </c>
    </row>
    <row r="26" spans="2:9" s="13" customFormat="1" ht="17.100000000000001" customHeight="1" x14ac:dyDescent="0.2">
      <c r="B26" s="82" t="s">
        <v>113</v>
      </c>
      <c r="C26" s="83">
        <f>SUM(C5:C25)</f>
        <v>28545176</v>
      </c>
      <c r="D26" s="83">
        <f>SUM(D5:D25)</f>
        <v>27737758.217</v>
      </c>
      <c r="E26" s="85">
        <f>SUM(E5:E25)</f>
        <v>100</v>
      </c>
    </row>
    <row r="27" spans="2:9" s="13" customFormat="1" ht="17.100000000000001" customHeight="1" x14ac:dyDescent="0.2">
      <c r="B27" s="16"/>
      <c r="C27" s="15"/>
      <c r="D27" s="15"/>
      <c r="E27" s="43"/>
    </row>
    <row r="29" spans="2:9" ht="17.100000000000001" customHeight="1" x14ac:dyDescent="0.2">
      <c r="B29" s="2" t="s">
        <v>19</v>
      </c>
      <c r="D29" s="11" t="s">
        <v>114</v>
      </c>
    </row>
    <row r="30" spans="2:9" ht="17.100000000000001" customHeight="1" x14ac:dyDescent="0.2">
      <c r="B30" s="12" t="s">
        <v>49</v>
      </c>
      <c r="C30" s="12" t="s">
        <v>46</v>
      </c>
      <c r="D30" s="12" t="s">
        <v>0</v>
      </c>
      <c r="E30" s="80"/>
    </row>
    <row r="31" spans="2:9" ht="17.100000000000001" customHeight="1" x14ac:dyDescent="0.2">
      <c r="B31" s="23" t="s">
        <v>115</v>
      </c>
      <c r="C31" s="14">
        <v>305891</v>
      </c>
      <c r="D31" s="14">
        <v>293052.93400000001</v>
      </c>
      <c r="E31" s="72">
        <v>1.1000000000000001</v>
      </c>
    </row>
    <row r="32" spans="2:9" ht="17.100000000000001" customHeight="1" x14ac:dyDescent="0.2">
      <c r="B32" s="23" t="s">
        <v>20</v>
      </c>
      <c r="C32" s="14">
        <v>3323058</v>
      </c>
      <c r="D32" s="14">
        <v>3156058.827</v>
      </c>
      <c r="E32" s="72">
        <v>11.9</v>
      </c>
    </row>
    <row r="33" spans="2:5" ht="17.100000000000001" customHeight="1" x14ac:dyDescent="0.2">
      <c r="B33" s="23" t="s">
        <v>21</v>
      </c>
      <c r="C33" s="14">
        <v>10560567</v>
      </c>
      <c r="D33" s="14">
        <v>9860952.7929999996</v>
      </c>
      <c r="E33" s="72">
        <v>37.200000000000003</v>
      </c>
    </row>
    <row r="34" spans="2:5" ht="17.100000000000001" customHeight="1" x14ac:dyDescent="0.2">
      <c r="B34" s="23" t="s">
        <v>22</v>
      </c>
      <c r="C34" s="14">
        <v>2367513</v>
      </c>
      <c r="D34" s="14">
        <v>2244370.46</v>
      </c>
      <c r="E34" s="72">
        <v>8.5</v>
      </c>
    </row>
    <row r="35" spans="2:5" ht="17.100000000000001" customHeight="1" x14ac:dyDescent="0.2">
      <c r="B35" s="23" t="s">
        <v>23</v>
      </c>
      <c r="C35" s="14">
        <v>42079</v>
      </c>
      <c r="D35" s="14">
        <v>40053.025000000001</v>
      </c>
      <c r="E35" s="72">
        <v>0.2</v>
      </c>
    </row>
    <row r="36" spans="2:5" ht="17.100000000000001" customHeight="1" x14ac:dyDescent="0.2">
      <c r="B36" s="23" t="s">
        <v>24</v>
      </c>
      <c r="C36" s="14">
        <v>362618</v>
      </c>
      <c r="D36" s="14">
        <v>329047.10499999998</v>
      </c>
      <c r="E36" s="72">
        <v>1.2</v>
      </c>
    </row>
    <row r="37" spans="2:5" ht="17.100000000000001" customHeight="1" x14ac:dyDescent="0.2">
      <c r="B37" s="23" t="s">
        <v>25</v>
      </c>
      <c r="C37" s="14">
        <v>440441</v>
      </c>
      <c r="D37" s="14">
        <v>222013.046</v>
      </c>
      <c r="E37" s="72">
        <v>0.8</v>
      </c>
    </row>
    <row r="38" spans="2:5" ht="17.100000000000001" customHeight="1" x14ac:dyDescent="0.2">
      <c r="B38" s="23" t="s">
        <v>26</v>
      </c>
      <c r="C38" s="14">
        <v>3453653</v>
      </c>
      <c r="D38" s="14">
        <v>3044464.2030000002</v>
      </c>
      <c r="E38" s="72">
        <v>11.5</v>
      </c>
    </row>
    <row r="39" spans="2:5" ht="17.100000000000001" customHeight="1" x14ac:dyDescent="0.2">
      <c r="B39" s="23" t="s">
        <v>47</v>
      </c>
      <c r="C39" s="14">
        <v>867278</v>
      </c>
      <c r="D39" s="14">
        <v>859975.42</v>
      </c>
      <c r="E39" s="72">
        <v>3.2</v>
      </c>
    </row>
    <row r="40" spans="2:5" ht="17.100000000000001" customHeight="1" x14ac:dyDescent="0.2">
      <c r="B40" s="23" t="s">
        <v>27</v>
      </c>
      <c r="C40" s="14">
        <v>4154008</v>
      </c>
      <c r="D40" s="14">
        <v>3802316.0389999999</v>
      </c>
      <c r="E40" s="72">
        <v>14.4</v>
      </c>
    </row>
    <row r="41" spans="2:5" ht="17.100000000000001" customHeight="1" x14ac:dyDescent="0.2">
      <c r="B41" s="23" t="s">
        <v>28</v>
      </c>
      <c r="C41" s="14">
        <v>22467</v>
      </c>
      <c r="D41" s="14">
        <v>17172.441999999999</v>
      </c>
      <c r="E41" s="72">
        <v>0.1</v>
      </c>
    </row>
    <row r="42" spans="2:5" ht="17.100000000000001" customHeight="1" x14ac:dyDescent="0.2">
      <c r="B42" s="23" t="s">
        <v>3</v>
      </c>
      <c r="C42" s="14">
        <v>2621463</v>
      </c>
      <c r="D42" s="14">
        <v>2606771.0860000001</v>
      </c>
      <c r="E42" s="72">
        <v>9.8000000000000007</v>
      </c>
    </row>
    <row r="43" spans="2:5" ht="17.100000000000001" customHeight="1" x14ac:dyDescent="0.2">
      <c r="B43" s="23" t="s">
        <v>48</v>
      </c>
      <c r="C43" s="14">
        <v>16560</v>
      </c>
      <c r="D43" s="14">
        <v>16339.808999999999</v>
      </c>
      <c r="E43" s="72">
        <v>0.1</v>
      </c>
    </row>
    <row r="44" spans="2:5" ht="17.100000000000001" customHeight="1" x14ac:dyDescent="0.2">
      <c r="B44" s="23" t="s">
        <v>29</v>
      </c>
      <c r="C44" s="14">
        <v>7580</v>
      </c>
      <c r="D44" s="14">
        <v>0</v>
      </c>
      <c r="E44" s="72">
        <v>0</v>
      </c>
    </row>
    <row r="45" spans="2:5" ht="17.100000000000001" customHeight="1" x14ac:dyDescent="0.2">
      <c r="B45" s="82" t="s">
        <v>30</v>
      </c>
      <c r="C45" s="83">
        <f>SUM(C31:C44)</f>
        <v>28545176</v>
      </c>
      <c r="D45" s="83">
        <f>SUM(D31:D44)</f>
        <v>26492587.189000003</v>
      </c>
      <c r="E45" s="84">
        <f>SUM(E31:E44)</f>
        <v>100</v>
      </c>
    </row>
  </sheetData>
  <phoneticPr fontId="2"/>
  <pageMargins left="1.1023622047244095" right="0.55118110236220474" top="0.98425196850393704" bottom="0.98425196850393704" header="0.51181102362204722" footer="0.51181102362204722"/>
  <pageSetup paperSize="9" scale="85"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F22"/>
  <sheetViews>
    <sheetView zoomScaleNormal="100" workbookViewId="0"/>
  </sheetViews>
  <sheetFormatPr defaultRowHeight="24.95" customHeight="1" x14ac:dyDescent="0.2"/>
  <cols>
    <col min="1" max="1" width="5.25" style="10" customWidth="1"/>
    <col min="2" max="3" width="17.625" style="10" customWidth="1"/>
    <col min="4" max="4" width="1.25" style="10" customWidth="1"/>
    <col min="5" max="5" width="15.5" style="10" customWidth="1"/>
    <col min="6" max="6" width="17.5" style="10" customWidth="1"/>
    <col min="7" max="16384" width="9" style="10"/>
  </cols>
  <sheetData>
    <row r="1" spans="1:6" ht="24.95" customHeight="1" x14ac:dyDescent="0.2">
      <c r="A1" s="10" t="s">
        <v>135</v>
      </c>
      <c r="F1" s="74"/>
    </row>
    <row r="2" spans="1:6" ht="15.75" customHeight="1" x14ac:dyDescent="0.2">
      <c r="F2" s="40"/>
    </row>
    <row r="4" spans="1:6" ht="24.95" customHeight="1" thickBot="1" x14ac:dyDescent="0.25">
      <c r="A4" s="21" t="s">
        <v>58</v>
      </c>
      <c r="B4" s="21"/>
    </row>
    <row r="5" spans="1:6" ht="24.95" customHeight="1" x14ac:dyDescent="0.2">
      <c r="B5" s="10" t="s">
        <v>51</v>
      </c>
      <c r="F5" s="10" t="s">
        <v>57</v>
      </c>
    </row>
    <row r="6" spans="1:6" ht="24.95" customHeight="1" x14ac:dyDescent="0.2">
      <c r="B6" s="117" t="s">
        <v>54</v>
      </c>
      <c r="C6" s="118"/>
      <c r="D6" s="19"/>
      <c r="E6" s="117" t="s">
        <v>55</v>
      </c>
      <c r="F6" s="118"/>
    </row>
    <row r="7" spans="1:6" ht="24.95" customHeight="1" x14ac:dyDescent="0.2">
      <c r="B7" s="20" t="s">
        <v>52</v>
      </c>
      <c r="C7" s="20" t="s">
        <v>50</v>
      </c>
      <c r="D7" s="20"/>
      <c r="E7" s="20" t="s">
        <v>53</v>
      </c>
      <c r="F7" s="20" t="s">
        <v>50</v>
      </c>
    </row>
    <row r="8" spans="1:6" ht="24.95" customHeight="1" x14ac:dyDescent="0.2">
      <c r="B8" s="22">
        <v>2454176</v>
      </c>
      <c r="C8" s="22">
        <v>2457441</v>
      </c>
      <c r="D8" s="22"/>
      <c r="E8" s="22">
        <v>2325827</v>
      </c>
      <c r="F8" s="22">
        <v>2104302</v>
      </c>
    </row>
    <row r="9" spans="1:6" ht="24.95" customHeight="1" x14ac:dyDescent="0.2">
      <c r="B9" s="10" t="s">
        <v>56</v>
      </c>
      <c r="F9" s="10" t="s">
        <v>57</v>
      </c>
    </row>
    <row r="10" spans="1:6" ht="24.95" customHeight="1" x14ac:dyDescent="0.2">
      <c r="B10" s="117" t="s">
        <v>54</v>
      </c>
      <c r="C10" s="118"/>
      <c r="D10" s="19"/>
      <c r="E10" s="117" t="s">
        <v>55</v>
      </c>
      <c r="F10" s="118"/>
    </row>
    <row r="11" spans="1:6" ht="24.95" customHeight="1" x14ac:dyDescent="0.2">
      <c r="B11" s="20" t="s">
        <v>52</v>
      </c>
      <c r="C11" s="20" t="s">
        <v>50</v>
      </c>
      <c r="D11" s="20"/>
      <c r="E11" s="20" t="s">
        <v>53</v>
      </c>
      <c r="F11" s="20" t="s">
        <v>50</v>
      </c>
    </row>
    <row r="12" spans="1:6" ht="24.95" customHeight="1" x14ac:dyDescent="0.2">
      <c r="B12" s="22">
        <v>375855</v>
      </c>
      <c r="C12" s="22">
        <v>362569</v>
      </c>
      <c r="D12" s="22"/>
      <c r="E12" s="22">
        <v>1484293</v>
      </c>
      <c r="F12" s="22">
        <v>960843</v>
      </c>
    </row>
    <row r="14" spans="1:6" ht="24.95" customHeight="1" thickBot="1" x14ac:dyDescent="0.25">
      <c r="A14" s="21" t="s">
        <v>107</v>
      </c>
      <c r="B14" s="21"/>
    </row>
    <row r="15" spans="1:6" ht="24.95" customHeight="1" x14ac:dyDescent="0.2">
      <c r="B15" s="10" t="s">
        <v>51</v>
      </c>
      <c r="F15" s="10" t="s">
        <v>57</v>
      </c>
    </row>
    <row r="16" spans="1:6" ht="24.95" customHeight="1" x14ac:dyDescent="0.2">
      <c r="B16" s="117" t="s">
        <v>54</v>
      </c>
      <c r="C16" s="118"/>
      <c r="D16" s="19"/>
      <c r="E16" s="117" t="s">
        <v>55</v>
      </c>
      <c r="F16" s="118"/>
    </row>
    <row r="17" spans="2:6" ht="24.95" customHeight="1" x14ac:dyDescent="0.2">
      <c r="B17" s="20" t="s">
        <v>52</v>
      </c>
      <c r="C17" s="20" t="s">
        <v>50</v>
      </c>
      <c r="D17" s="20"/>
      <c r="E17" s="20" t="s">
        <v>53</v>
      </c>
      <c r="F17" s="20" t="s">
        <v>50</v>
      </c>
    </row>
    <row r="18" spans="2:6" ht="24.95" customHeight="1" x14ac:dyDescent="0.2">
      <c r="B18" s="22">
        <v>3054230</v>
      </c>
      <c r="C18" s="22">
        <v>3073414</v>
      </c>
      <c r="D18" s="22"/>
      <c r="E18" s="22">
        <v>2636939</v>
      </c>
      <c r="F18" s="92">
        <v>2529965</v>
      </c>
    </row>
    <row r="19" spans="2:6" ht="24.95" customHeight="1" x14ac:dyDescent="0.2">
      <c r="B19" s="10" t="s">
        <v>56</v>
      </c>
      <c r="F19" s="10" t="s">
        <v>57</v>
      </c>
    </row>
    <row r="20" spans="2:6" ht="24.95" customHeight="1" x14ac:dyDescent="0.2">
      <c r="B20" s="117" t="s">
        <v>54</v>
      </c>
      <c r="C20" s="118"/>
      <c r="D20" s="19"/>
      <c r="E20" s="117" t="s">
        <v>55</v>
      </c>
      <c r="F20" s="118"/>
    </row>
    <row r="21" spans="2:6" ht="24.95" customHeight="1" x14ac:dyDescent="0.2">
      <c r="B21" s="20" t="s">
        <v>52</v>
      </c>
      <c r="C21" s="20" t="s">
        <v>50</v>
      </c>
      <c r="D21" s="20"/>
      <c r="E21" s="20" t="s">
        <v>53</v>
      </c>
      <c r="F21" s="20" t="s">
        <v>50</v>
      </c>
    </row>
    <row r="22" spans="2:6" ht="24.95" customHeight="1" x14ac:dyDescent="0.2">
      <c r="B22" s="22">
        <v>466490</v>
      </c>
      <c r="C22" s="22">
        <v>390151</v>
      </c>
      <c r="D22" s="22"/>
      <c r="E22" s="22">
        <v>1911727</v>
      </c>
      <c r="F22" s="22">
        <v>1709622</v>
      </c>
    </row>
  </sheetData>
  <mergeCells count="8">
    <mergeCell ref="B6:C6"/>
    <mergeCell ref="E6:F6"/>
    <mergeCell ref="B16:C16"/>
    <mergeCell ref="E16:F16"/>
    <mergeCell ref="B20:C20"/>
    <mergeCell ref="E20:F20"/>
    <mergeCell ref="B10:C10"/>
    <mergeCell ref="E10:F10"/>
  </mergeCells>
  <phoneticPr fontId="2"/>
  <pageMargins left="0.75" right="0.75" top="0.74" bottom="0.64" header="0.51200000000000001" footer="0.51200000000000001"/>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G30"/>
  <sheetViews>
    <sheetView view="pageBreakPreview" zoomScale="60" zoomScaleNormal="80" workbookViewId="0">
      <selection activeCell="M23" sqref="M23"/>
    </sheetView>
  </sheetViews>
  <sheetFormatPr defaultRowHeight="27" customHeight="1" x14ac:dyDescent="0.15"/>
  <cols>
    <col min="1" max="1" width="5.25" customWidth="1"/>
    <col min="2" max="2" width="8.875" customWidth="1"/>
    <col min="3" max="3" width="13.875" customWidth="1"/>
    <col min="4" max="4" width="20.625" customWidth="1"/>
    <col min="5" max="5" width="13" customWidth="1"/>
    <col min="6" max="6" width="15.125" customWidth="1"/>
    <col min="7" max="7" width="10" style="29" customWidth="1"/>
  </cols>
  <sheetData>
    <row r="1" spans="1:7" ht="27" customHeight="1" x14ac:dyDescent="0.15">
      <c r="A1" s="4"/>
      <c r="B1" s="3" t="s">
        <v>108</v>
      </c>
      <c r="C1" s="3"/>
      <c r="D1" s="3"/>
      <c r="E1" s="4"/>
      <c r="F1" s="4" t="s">
        <v>102</v>
      </c>
    </row>
    <row r="2" spans="1:7" ht="27" customHeight="1" thickBot="1" x14ac:dyDescent="0.2">
      <c r="A2" s="4"/>
      <c r="B2" s="4"/>
      <c r="C2" s="4"/>
      <c r="D2" s="4"/>
      <c r="F2" s="25" t="s">
        <v>65</v>
      </c>
    </row>
    <row r="3" spans="1:7" ht="27" customHeight="1" x14ac:dyDescent="0.15">
      <c r="A3" s="123" t="s">
        <v>31</v>
      </c>
      <c r="B3" s="124"/>
      <c r="C3" s="125"/>
      <c r="D3" s="7" t="s">
        <v>63</v>
      </c>
      <c r="E3" s="24" t="s">
        <v>32</v>
      </c>
      <c r="F3" s="8" t="s">
        <v>84</v>
      </c>
      <c r="G3" s="30"/>
    </row>
    <row r="4" spans="1:7" ht="27" customHeight="1" x14ac:dyDescent="0.2">
      <c r="A4" s="9"/>
      <c r="B4" s="6" t="s">
        <v>33</v>
      </c>
      <c r="C4" s="5"/>
      <c r="D4" s="5">
        <v>3424897</v>
      </c>
      <c r="E4" s="36">
        <v>3183777</v>
      </c>
      <c r="F4" s="38">
        <v>0.41499999999999998</v>
      </c>
      <c r="G4" s="75">
        <f>E4/$E$14</f>
        <v>0.41520023599213984</v>
      </c>
    </row>
    <row r="5" spans="1:7" ht="27" customHeight="1" x14ac:dyDescent="0.2">
      <c r="A5" s="119" t="s">
        <v>34</v>
      </c>
      <c r="B5" s="6" t="s">
        <v>59</v>
      </c>
      <c r="C5" s="5"/>
      <c r="D5" s="5">
        <v>3015802</v>
      </c>
      <c r="E5" s="36">
        <v>2783779</v>
      </c>
      <c r="F5" s="38">
        <v>0.36299999999999999</v>
      </c>
      <c r="G5" s="75">
        <f t="shared" ref="G5:G13" si="0">E5/$E$14</f>
        <v>0.36303600966712274</v>
      </c>
    </row>
    <row r="6" spans="1:7" ht="27" customHeight="1" x14ac:dyDescent="0.2">
      <c r="A6" s="119"/>
      <c r="B6" s="6" t="s">
        <v>60</v>
      </c>
      <c r="C6" s="5"/>
      <c r="D6" s="50">
        <v>409095</v>
      </c>
      <c r="E6" s="36">
        <v>399998</v>
      </c>
      <c r="F6" s="38">
        <v>5.1999999999999998E-2</v>
      </c>
      <c r="G6" s="75">
        <f t="shared" si="0"/>
        <v>5.2164226325017098E-2</v>
      </c>
    </row>
    <row r="7" spans="1:7" ht="27" customHeight="1" x14ac:dyDescent="0.2">
      <c r="A7" s="9"/>
      <c r="B7" s="6" t="s">
        <v>35</v>
      </c>
      <c r="C7" s="5"/>
      <c r="D7" s="5">
        <v>3777661</v>
      </c>
      <c r="E7" s="36">
        <v>3402551</v>
      </c>
      <c r="F7" s="38">
        <v>0.44400000000000001</v>
      </c>
      <c r="G7" s="75">
        <f t="shared" si="0"/>
        <v>0.44373081977013196</v>
      </c>
    </row>
    <row r="8" spans="1:7" ht="27" customHeight="1" x14ac:dyDescent="0.2">
      <c r="A8" s="119" t="s">
        <v>36</v>
      </c>
      <c r="B8" s="6" t="s">
        <v>35</v>
      </c>
      <c r="C8" s="5"/>
      <c r="D8" s="5">
        <v>3751567</v>
      </c>
      <c r="E8" s="36">
        <v>3376457</v>
      </c>
      <c r="F8" s="38">
        <v>0.44</v>
      </c>
      <c r="G8" s="75">
        <f t="shared" si="0"/>
        <v>0.44032786945106789</v>
      </c>
    </row>
    <row r="9" spans="1:7" ht="27" customHeight="1" x14ac:dyDescent="0.2">
      <c r="A9" s="119"/>
      <c r="B9" s="6" t="s">
        <v>37</v>
      </c>
      <c r="C9" s="5"/>
      <c r="D9" s="5">
        <v>26094</v>
      </c>
      <c r="E9" s="36">
        <v>26094</v>
      </c>
      <c r="F9" s="77">
        <v>4.0000000000000001E-3</v>
      </c>
      <c r="G9" s="75">
        <f t="shared" si="0"/>
        <v>3.4029503190640856E-3</v>
      </c>
    </row>
    <row r="10" spans="1:7" ht="27" customHeight="1" x14ac:dyDescent="0.2">
      <c r="A10" s="9"/>
      <c r="B10" s="6" t="s">
        <v>38</v>
      </c>
      <c r="C10" s="5"/>
      <c r="D10" s="5">
        <v>141129</v>
      </c>
      <c r="E10" s="36">
        <v>126022</v>
      </c>
      <c r="F10" s="38">
        <v>1.6E-2</v>
      </c>
      <c r="G10" s="75">
        <f t="shared" si="0"/>
        <v>1.6434682498240753E-2</v>
      </c>
    </row>
    <row r="11" spans="1:7" ht="27" customHeight="1" x14ac:dyDescent="0.2">
      <c r="A11" s="9"/>
      <c r="B11" s="6" t="s">
        <v>39</v>
      </c>
      <c r="C11" s="5"/>
      <c r="D11" s="5">
        <v>437828</v>
      </c>
      <c r="E11" s="36">
        <v>437828</v>
      </c>
      <c r="F11" s="38">
        <v>5.7000000000000002E-2</v>
      </c>
      <c r="G11" s="75">
        <f t="shared" si="0"/>
        <v>5.7097682696987451E-2</v>
      </c>
    </row>
    <row r="12" spans="1:7" ht="27" customHeight="1" x14ac:dyDescent="0.2">
      <c r="A12" s="9"/>
      <c r="B12" s="6" t="s">
        <v>61</v>
      </c>
      <c r="C12" s="5"/>
      <c r="D12" s="5">
        <v>0</v>
      </c>
      <c r="E12" s="36">
        <v>0</v>
      </c>
      <c r="F12" s="38">
        <v>0</v>
      </c>
      <c r="G12" s="75">
        <f t="shared" si="0"/>
        <v>0</v>
      </c>
    </row>
    <row r="13" spans="1:7" ht="27" customHeight="1" x14ac:dyDescent="0.2">
      <c r="A13" s="9"/>
      <c r="B13" s="6" t="s">
        <v>40</v>
      </c>
      <c r="C13" s="5"/>
      <c r="D13" s="5">
        <v>572953</v>
      </c>
      <c r="E13" s="36">
        <v>517874</v>
      </c>
      <c r="F13" s="38">
        <v>6.8000000000000005E-2</v>
      </c>
      <c r="G13" s="75">
        <f t="shared" si="0"/>
        <v>6.7536579042499975E-2</v>
      </c>
    </row>
    <row r="14" spans="1:7" ht="27" customHeight="1" thickBot="1" x14ac:dyDescent="0.25">
      <c r="A14" s="120" t="s">
        <v>62</v>
      </c>
      <c r="B14" s="121"/>
      <c r="C14" s="122"/>
      <c r="D14" s="35">
        <f>SUM(D4,D7,D10:D13)</f>
        <v>8354468</v>
      </c>
      <c r="E14" s="37">
        <f>SUM(E4,E7,E10:E13)</f>
        <v>7668052</v>
      </c>
      <c r="F14" s="39">
        <f>F4+F7+F10+F11+F12+F13</f>
        <v>1</v>
      </c>
      <c r="G14" s="73"/>
    </row>
    <row r="15" spans="1:7" ht="27" customHeight="1" x14ac:dyDescent="0.15">
      <c r="A15" s="4"/>
      <c r="B15" s="4"/>
      <c r="C15" s="4"/>
      <c r="D15" s="4"/>
      <c r="E15" s="25"/>
      <c r="F15" s="76"/>
    </row>
    <row r="16" spans="1:7" ht="27" customHeight="1" thickBot="1" x14ac:dyDescent="0.2">
      <c r="A16" s="4"/>
      <c r="B16" s="4"/>
      <c r="C16" s="4"/>
      <c r="D16" s="4"/>
      <c r="F16" s="25" t="s">
        <v>106</v>
      </c>
    </row>
    <row r="17" spans="1:6" ht="27" customHeight="1" x14ac:dyDescent="0.15">
      <c r="A17" s="123" t="s">
        <v>31</v>
      </c>
      <c r="B17" s="124"/>
      <c r="C17" s="125"/>
      <c r="D17" s="7" t="s">
        <v>63</v>
      </c>
      <c r="E17" s="24" t="s">
        <v>32</v>
      </c>
      <c r="F17" s="8" t="s">
        <v>84</v>
      </c>
    </row>
    <row r="18" spans="1:6" ht="27" customHeight="1" x14ac:dyDescent="0.2">
      <c r="A18" s="9"/>
      <c r="B18" s="6" t="s">
        <v>33</v>
      </c>
      <c r="C18" s="5"/>
      <c r="D18" s="5">
        <v>342490</v>
      </c>
      <c r="E18" s="78">
        <v>318378</v>
      </c>
      <c r="F18" s="38">
        <f>E18/$E$28</f>
        <v>0.41520073551946063</v>
      </c>
    </row>
    <row r="19" spans="1:6" ht="27" customHeight="1" x14ac:dyDescent="0.2">
      <c r="A19" s="119" t="s">
        <v>34</v>
      </c>
      <c r="B19" s="6" t="s">
        <v>59</v>
      </c>
      <c r="C19" s="5"/>
      <c r="D19" s="5">
        <v>301580</v>
      </c>
      <c r="E19" s="36">
        <v>278378</v>
      </c>
      <c r="F19" s="38">
        <f t="shared" ref="F19:F27" si="1">E19/$E$28</f>
        <v>0.36303623476633562</v>
      </c>
    </row>
    <row r="20" spans="1:6" ht="27" customHeight="1" x14ac:dyDescent="0.2">
      <c r="A20" s="119"/>
      <c r="B20" s="6" t="s">
        <v>60</v>
      </c>
      <c r="C20" s="5"/>
      <c r="D20" s="50">
        <v>40910</v>
      </c>
      <c r="E20" s="36">
        <v>40000</v>
      </c>
      <c r="F20" s="38">
        <f t="shared" si="1"/>
        <v>5.2164500753124982E-2</v>
      </c>
    </row>
    <row r="21" spans="1:6" ht="27" customHeight="1" x14ac:dyDescent="0.2">
      <c r="A21" s="9"/>
      <c r="B21" s="6" t="s">
        <v>35</v>
      </c>
      <c r="C21" s="5"/>
      <c r="D21" s="5">
        <v>377766</v>
      </c>
      <c r="E21" s="78">
        <v>340255</v>
      </c>
      <c r="F21" s="38">
        <f t="shared" si="1"/>
        <v>0.44373080509386348</v>
      </c>
    </row>
    <row r="22" spans="1:6" ht="27" customHeight="1" x14ac:dyDescent="0.2">
      <c r="A22" s="119" t="s">
        <v>36</v>
      </c>
      <c r="B22" s="6" t="s">
        <v>35</v>
      </c>
      <c r="C22" s="5"/>
      <c r="D22" s="5">
        <v>375157</v>
      </c>
      <c r="E22" s="78">
        <v>337646</v>
      </c>
      <c r="F22" s="38">
        <f t="shared" si="1"/>
        <v>0.44032837553224091</v>
      </c>
    </row>
    <row r="23" spans="1:6" ht="27" customHeight="1" x14ac:dyDescent="0.2">
      <c r="A23" s="119"/>
      <c r="B23" s="6" t="s">
        <v>37</v>
      </c>
      <c r="C23" s="5"/>
      <c r="D23" s="5">
        <v>2609</v>
      </c>
      <c r="E23" s="78">
        <v>2609</v>
      </c>
      <c r="F23" s="77">
        <v>4.0000000000000001E-3</v>
      </c>
    </row>
    <row r="24" spans="1:6" ht="27" customHeight="1" x14ac:dyDescent="0.2">
      <c r="A24" s="9"/>
      <c r="B24" s="6" t="s">
        <v>38</v>
      </c>
      <c r="C24" s="5"/>
      <c r="D24" s="5">
        <v>14113</v>
      </c>
      <c r="E24" s="78">
        <v>12602</v>
      </c>
      <c r="F24" s="38">
        <f t="shared" si="1"/>
        <v>1.6434425962272025E-2</v>
      </c>
    </row>
    <row r="25" spans="1:6" ht="27" customHeight="1" x14ac:dyDescent="0.2">
      <c r="A25" s="9"/>
      <c r="B25" s="6" t="s">
        <v>39</v>
      </c>
      <c r="C25" s="5"/>
      <c r="D25" s="5">
        <v>43783</v>
      </c>
      <c r="E25" s="78">
        <v>43783</v>
      </c>
      <c r="F25" s="38">
        <f t="shared" si="1"/>
        <v>5.7097958411851772E-2</v>
      </c>
    </row>
    <row r="26" spans="1:6" ht="27" customHeight="1" x14ac:dyDescent="0.2">
      <c r="A26" s="9"/>
      <c r="B26" s="6" t="s">
        <v>61</v>
      </c>
      <c r="C26" s="5"/>
      <c r="D26" s="5">
        <v>0</v>
      </c>
      <c r="E26" s="78">
        <v>0</v>
      </c>
      <c r="F26" s="38">
        <f t="shared" si="1"/>
        <v>0</v>
      </c>
    </row>
    <row r="27" spans="1:6" ht="27" customHeight="1" x14ac:dyDescent="0.2">
      <c r="A27" s="9"/>
      <c r="B27" s="6" t="s">
        <v>40</v>
      </c>
      <c r="C27" s="5"/>
      <c r="D27" s="5">
        <v>57295</v>
      </c>
      <c r="E27" s="78">
        <v>51787</v>
      </c>
      <c r="F27" s="38">
        <f t="shared" si="1"/>
        <v>6.7536075012552085E-2</v>
      </c>
    </row>
    <row r="28" spans="1:6" ht="27" customHeight="1" thickBot="1" x14ac:dyDescent="0.25">
      <c r="A28" s="120" t="s">
        <v>62</v>
      </c>
      <c r="B28" s="121"/>
      <c r="C28" s="122"/>
      <c r="D28" s="35">
        <f>SUM(D18,D21,D24:D27)</f>
        <v>835447</v>
      </c>
      <c r="E28" s="37">
        <f>SUM(E18,E21,E24:E27)</f>
        <v>766805</v>
      </c>
      <c r="F28" s="39">
        <f>SUM(F19:F20,F22:F23,F24:F27)</f>
        <v>1.0005975704383774</v>
      </c>
    </row>
    <row r="30" spans="1:6" ht="27" customHeight="1" x14ac:dyDescent="0.15">
      <c r="E30" s="70"/>
    </row>
  </sheetData>
  <mergeCells count="8">
    <mergeCell ref="A22:A23"/>
    <mergeCell ref="A28:C28"/>
    <mergeCell ref="A3:C3"/>
    <mergeCell ref="A5:A6"/>
    <mergeCell ref="A8:A9"/>
    <mergeCell ref="A14:C14"/>
    <mergeCell ref="A17:C17"/>
    <mergeCell ref="A19:A20"/>
  </mergeCells>
  <phoneticPr fontId="2"/>
  <pageMargins left="0.9" right="0.49" top="1" bottom="1" header="0.51200000000000001" footer="0.51200000000000001"/>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D10"/>
  <sheetViews>
    <sheetView zoomScaleNormal="100" workbookViewId="0">
      <selection activeCell="D11" sqref="D11"/>
    </sheetView>
  </sheetViews>
  <sheetFormatPr defaultRowHeight="30" customHeight="1" x14ac:dyDescent="0.2"/>
  <cols>
    <col min="1" max="1" width="5.25" style="11" customWidth="1"/>
    <col min="2" max="2" width="39.75" style="11" customWidth="1"/>
    <col min="3" max="3" width="20.125" style="11" customWidth="1"/>
    <col min="4" max="4" width="14.625" style="11" bestFit="1" customWidth="1"/>
    <col min="5" max="5" width="13" style="11" customWidth="1"/>
    <col min="6" max="6" width="19.625" style="11" customWidth="1"/>
    <col min="7" max="16384" width="9" style="11"/>
  </cols>
  <sheetData>
    <row r="1" spans="1:4" ht="30" customHeight="1" x14ac:dyDescent="0.2">
      <c r="A1" s="51"/>
      <c r="B1" s="51"/>
      <c r="C1" s="56" t="s">
        <v>87</v>
      </c>
      <c r="D1" s="51"/>
    </row>
    <row r="2" spans="1:4" ht="30" customHeight="1" x14ac:dyDescent="0.2">
      <c r="A2" s="51"/>
      <c r="B2" s="51"/>
      <c r="C2" s="51"/>
      <c r="D2" s="51"/>
    </row>
    <row r="3" spans="1:4" ht="30" customHeight="1" x14ac:dyDescent="0.2">
      <c r="A3" s="51" t="s">
        <v>110</v>
      </c>
      <c r="B3" s="51"/>
      <c r="C3" s="51"/>
      <c r="D3" s="51"/>
    </row>
    <row r="4" spans="1:4" ht="30" customHeight="1" thickBot="1" x14ac:dyDescent="0.25">
      <c r="A4" s="51"/>
      <c r="B4" s="51"/>
      <c r="C4" s="51" t="s">
        <v>78</v>
      </c>
      <c r="D4" s="51"/>
    </row>
    <row r="5" spans="1:4" ht="30" customHeight="1" x14ac:dyDescent="0.2">
      <c r="A5" s="126" t="s">
        <v>79</v>
      </c>
      <c r="B5" s="127"/>
      <c r="C5" s="52" t="s">
        <v>80</v>
      </c>
      <c r="D5" s="51"/>
    </row>
    <row r="6" spans="1:4" ht="30" customHeight="1" x14ac:dyDescent="0.2">
      <c r="A6" s="128" t="s">
        <v>73</v>
      </c>
      <c r="B6" s="129"/>
      <c r="C6" s="41">
        <v>24360030</v>
      </c>
      <c r="D6" s="51"/>
    </row>
    <row r="7" spans="1:4" ht="39.950000000000003" customHeight="1" x14ac:dyDescent="0.2">
      <c r="A7" s="132" t="s">
        <v>74</v>
      </c>
      <c r="B7" s="53" t="s">
        <v>77</v>
      </c>
      <c r="C7" s="41">
        <v>71115</v>
      </c>
      <c r="D7" s="51"/>
    </row>
    <row r="8" spans="1:4" ht="39.950000000000003" customHeight="1" x14ac:dyDescent="0.2">
      <c r="A8" s="133"/>
      <c r="B8" s="54" t="s">
        <v>85</v>
      </c>
      <c r="C8" s="41">
        <v>272085</v>
      </c>
      <c r="D8" s="51"/>
    </row>
    <row r="9" spans="1:4" ht="30" customHeight="1" thickBot="1" x14ac:dyDescent="0.25">
      <c r="A9" s="130" t="s">
        <v>81</v>
      </c>
      <c r="B9" s="131"/>
      <c r="C9" s="55">
        <f>SUM(C6:C8)</f>
        <v>24703230</v>
      </c>
      <c r="D9" s="51"/>
    </row>
    <row r="10" spans="1:4" ht="30" customHeight="1" x14ac:dyDescent="0.2">
      <c r="A10" s="51"/>
      <c r="B10" s="51"/>
      <c r="C10" s="51"/>
      <c r="D10" s="51"/>
    </row>
  </sheetData>
  <mergeCells count="4">
    <mergeCell ref="A5:B5"/>
    <mergeCell ref="A6:B6"/>
    <mergeCell ref="A9:B9"/>
    <mergeCell ref="A7:A8"/>
  </mergeCells>
  <phoneticPr fontId="2"/>
  <pageMargins left="0.75" right="0.75" top="1" bottom="1" header="0.51200000000000001" footer="0.51200000000000001"/>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2:E17"/>
  <sheetViews>
    <sheetView workbookViewId="0">
      <selection activeCell="C9" sqref="C9"/>
    </sheetView>
  </sheetViews>
  <sheetFormatPr defaultRowHeight="13.5" x14ac:dyDescent="0.15"/>
  <cols>
    <col min="1" max="1" width="4.625" customWidth="1"/>
    <col min="2" max="2" width="19.625" customWidth="1"/>
    <col min="3" max="5" width="17.25" customWidth="1"/>
  </cols>
  <sheetData>
    <row r="2" spans="1:5" ht="18.75" x14ac:dyDescent="0.2">
      <c r="B2" s="58" t="s">
        <v>88</v>
      </c>
    </row>
    <row r="3" spans="1:5" x14ac:dyDescent="0.15">
      <c r="E3" t="s">
        <v>97</v>
      </c>
    </row>
    <row r="4" spans="1:5" ht="28.5" customHeight="1" x14ac:dyDescent="0.15">
      <c r="B4" s="67" t="s">
        <v>89</v>
      </c>
      <c r="C4" s="67" t="s">
        <v>90</v>
      </c>
      <c r="D4" s="67" t="s">
        <v>91</v>
      </c>
      <c r="E4" s="67" t="s">
        <v>92</v>
      </c>
    </row>
    <row r="5" spans="1:5" ht="43.5" customHeight="1" x14ac:dyDescent="0.2">
      <c r="B5" s="81" t="s">
        <v>112</v>
      </c>
      <c r="C5" s="81" t="s">
        <v>111</v>
      </c>
      <c r="D5" s="61">
        <v>10.8</v>
      </c>
      <c r="E5" s="61">
        <v>102.4</v>
      </c>
    </row>
    <row r="6" spans="1:5" ht="22.5" customHeight="1" x14ac:dyDescent="0.2">
      <c r="A6" s="57" t="s">
        <v>93</v>
      </c>
      <c r="B6" s="62">
        <v>12.85</v>
      </c>
      <c r="C6" s="62">
        <v>17.850000000000001</v>
      </c>
      <c r="D6" s="63">
        <v>25</v>
      </c>
      <c r="E6" s="63">
        <v>350</v>
      </c>
    </row>
    <row r="7" spans="1:5" ht="20.25" customHeight="1" x14ac:dyDescent="0.15">
      <c r="B7" t="s">
        <v>94</v>
      </c>
    </row>
    <row r="10" spans="1:5" ht="22.5" customHeight="1" x14ac:dyDescent="0.2">
      <c r="B10" s="59" t="s">
        <v>95</v>
      </c>
    </row>
    <row r="11" spans="1:5" x14ac:dyDescent="0.15">
      <c r="D11" t="s">
        <v>100</v>
      </c>
    </row>
    <row r="12" spans="1:5" ht="24.75" customHeight="1" thickBot="1" x14ac:dyDescent="0.2">
      <c r="B12" s="68" t="s">
        <v>109</v>
      </c>
      <c r="C12" s="68" t="s">
        <v>99</v>
      </c>
      <c r="D12" s="68" t="s">
        <v>96</v>
      </c>
    </row>
    <row r="13" spans="1:5" ht="32.25" customHeight="1" thickTop="1" x14ac:dyDescent="0.15">
      <c r="B13" s="60" t="s">
        <v>103</v>
      </c>
      <c r="C13" s="69">
        <v>9.6999999999999993</v>
      </c>
      <c r="D13" s="64">
        <v>1575301</v>
      </c>
    </row>
    <row r="14" spans="1:5" ht="32.25" customHeight="1" x14ac:dyDescent="0.15">
      <c r="B14" s="33" t="s">
        <v>104</v>
      </c>
      <c r="C14" s="65" t="s">
        <v>101</v>
      </c>
      <c r="D14" s="34">
        <v>2326830</v>
      </c>
    </row>
    <row r="15" spans="1:5" ht="32.25" customHeight="1" x14ac:dyDescent="0.15">
      <c r="B15" s="33" t="s">
        <v>105</v>
      </c>
      <c r="C15" s="66" t="s">
        <v>101</v>
      </c>
      <c r="D15" s="34">
        <v>1276678</v>
      </c>
    </row>
    <row r="16" spans="1:5" ht="6.75" customHeight="1" x14ac:dyDescent="0.15"/>
    <row r="17" spans="2:2" x14ac:dyDescent="0.15">
      <c r="B17" t="s">
        <v>98</v>
      </c>
    </row>
  </sheetData>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5"/>
  <sheetViews>
    <sheetView workbookViewId="0">
      <selection activeCell="C4" sqref="C4"/>
    </sheetView>
  </sheetViews>
  <sheetFormatPr defaultRowHeight="13.5" x14ac:dyDescent="0.15"/>
  <cols>
    <col min="1" max="1" width="5.25" customWidth="1"/>
    <col min="2" max="2" width="8.875" customWidth="1"/>
    <col min="3" max="3" width="13.875" customWidth="1"/>
    <col min="4" max="5" width="20" customWidth="1"/>
    <col min="6" max="6" width="15.125" customWidth="1"/>
  </cols>
  <sheetData>
    <row r="1" spans="1:7" ht="27" customHeight="1" x14ac:dyDescent="0.15">
      <c r="A1" s="4"/>
      <c r="B1" s="3" t="s">
        <v>136</v>
      </c>
      <c r="C1" s="3"/>
      <c r="D1" s="3"/>
      <c r="E1" s="4"/>
      <c r="F1" s="4"/>
    </row>
    <row r="2" spans="1:7" ht="27" customHeight="1" thickBot="1" x14ac:dyDescent="0.2">
      <c r="A2" s="4"/>
      <c r="B2" s="4"/>
      <c r="C2" s="4"/>
      <c r="D2" s="4"/>
      <c r="F2" s="25" t="s">
        <v>116</v>
      </c>
    </row>
    <row r="3" spans="1:7" ht="27" customHeight="1" x14ac:dyDescent="0.15">
      <c r="A3" s="134" t="s">
        <v>117</v>
      </c>
      <c r="B3" s="135"/>
      <c r="C3" s="136"/>
      <c r="D3" s="93" t="s">
        <v>118</v>
      </c>
      <c r="E3" s="94" t="s">
        <v>69</v>
      </c>
      <c r="F3" s="95" t="s">
        <v>84</v>
      </c>
    </row>
    <row r="4" spans="1:7" ht="27" customHeight="1" x14ac:dyDescent="0.2">
      <c r="A4" s="96"/>
      <c r="B4" s="97" t="s">
        <v>119</v>
      </c>
      <c r="C4" s="98"/>
      <c r="D4" s="98">
        <f>D5+D6</f>
        <v>3423907</v>
      </c>
      <c r="E4" s="98">
        <f>E5+E6</f>
        <v>3249783</v>
      </c>
      <c r="F4" s="38">
        <f>E4/$E$14</f>
        <v>0.41986079328756676</v>
      </c>
    </row>
    <row r="5" spans="1:7" ht="27" customHeight="1" x14ac:dyDescent="0.2">
      <c r="A5" s="137" t="s">
        <v>120</v>
      </c>
      <c r="B5" s="97" t="s">
        <v>121</v>
      </c>
      <c r="C5" s="98"/>
      <c r="D5" s="98">
        <v>2896429</v>
      </c>
      <c r="E5" s="99">
        <v>2730225</v>
      </c>
      <c r="F5" s="38">
        <f>E5/$E$14</f>
        <v>0.3527356855376334</v>
      </c>
    </row>
    <row r="6" spans="1:7" ht="27" customHeight="1" x14ac:dyDescent="0.2">
      <c r="A6" s="137"/>
      <c r="B6" s="97" t="s">
        <v>122</v>
      </c>
      <c r="C6" s="98"/>
      <c r="D6" s="100">
        <v>527478</v>
      </c>
      <c r="E6" s="99">
        <v>519558</v>
      </c>
      <c r="F6" s="38">
        <f t="shared" ref="F6:F14" si="0">E6/$E$14</f>
        <v>6.7125107749933341E-2</v>
      </c>
    </row>
    <row r="7" spans="1:7" ht="27" customHeight="1" x14ac:dyDescent="0.2">
      <c r="A7" s="96"/>
      <c r="B7" s="97" t="s">
        <v>123</v>
      </c>
      <c r="C7" s="98"/>
      <c r="D7" s="98">
        <f>D8+D9</f>
        <v>3654416</v>
      </c>
      <c r="E7" s="98">
        <f>E8+E9</f>
        <v>3390861</v>
      </c>
      <c r="F7" s="38">
        <f>E7/$E$14</f>
        <v>0.43808758596739283</v>
      </c>
    </row>
    <row r="8" spans="1:7" ht="27" customHeight="1" x14ac:dyDescent="0.2">
      <c r="A8" s="137" t="s">
        <v>120</v>
      </c>
      <c r="B8" s="97" t="s">
        <v>123</v>
      </c>
      <c r="C8" s="98"/>
      <c r="D8" s="98">
        <v>3628885</v>
      </c>
      <c r="E8" s="99">
        <v>3365330</v>
      </c>
      <c r="F8" s="38">
        <f t="shared" si="0"/>
        <v>0.43478906852378973</v>
      </c>
    </row>
    <row r="9" spans="1:7" ht="27" customHeight="1" x14ac:dyDescent="0.2">
      <c r="A9" s="137"/>
      <c r="B9" s="97" t="s">
        <v>124</v>
      </c>
      <c r="C9" s="98"/>
      <c r="D9" s="98">
        <v>25531</v>
      </c>
      <c r="E9" s="99">
        <v>25531</v>
      </c>
      <c r="F9" s="38">
        <f t="shared" si="0"/>
        <v>3.2985174436031164E-3</v>
      </c>
    </row>
    <row r="10" spans="1:7" ht="27" customHeight="1" x14ac:dyDescent="0.2">
      <c r="A10" s="96"/>
      <c r="B10" s="97" t="s">
        <v>125</v>
      </c>
      <c r="C10" s="98"/>
      <c r="D10" s="98">
        <v>148899</v>
      </c>
      <c r="E10" s="99">
        <v>135373</v>
      </c>
      <c r="F10" s="38">
        <f t="shared" si="0"/>
        <v>1.7489726289330019E-2</v>
      </c>
    </row>
    <row r="11" spans="1:7" ht="27" customHeight="1" x14ac:dyDescent="0.2">
      <c r="A11" s="96"/>
      <c r="B11" s="97" t="s">
        <v>126</v>
      </c>
      <c r="C11" s="98"/>
      <c r="D11" s="98">
        <v>450819</v>
      </c>
      <c r="E11" s="99">
        <v>450819</v>
      </c>
      <c r="F11" s="38">
        <f t="shared" si="0"/>
        <v>5.8244265222972595E-2</v>
      </c>
    </row>
    <row r="12" spans="1:7" ht="27" customHeight="1" x14ac:dyDescent="0.2">
      <c r="A12" s="96"/>
      <c r="B12" s="97" t="s">
        <v>127</v>
      </c>
      <c r="C12" s="98"/>
      <c r="D12" s="98">
        <v>0</v>
      </c>
      <c r="E12" s="99">
        <v>0</v>
      </c>
      <c r="F12" s="38">
        <f t="shared" si="0"/>
        <v>0</v>
      </c>
    </row>
    <row r="13" spans="1:7" ht="27" customHeight="1" x14ac:dyDescent="0.2">
      <c r="A13" s="96"/>
      <c r="B13" s="97" t="s">
        <v>128</v>
      </c>
      <c r="C13" s="98"/>
      <c r="D13" s="98">
        <v>552703</v>
      </c>
      <c r="E13" s="99">
        <v>513308</v>
      </c>
      <c r="F13" s="38">
        <f t="shared" si="0"/>
        <v>6.631762923273779E-2</v>
      </c>
    </row>
    <row r="14" spans="1:7" ht="27" customHeight="1" thickBot="1" x14ac:dyDescent="0.25">
      <c r="A14" s="138" t="s">
        <v>129</v>
      </c>
      <c r="B14" s="139"/>
      <c r="C14" s="140"/>
      <c r="D14" s="101">
        <f>SUM(D4,D7,D10:D13)</f>
        <v>8230744</v>
      </c>
      <c r="E14" s="102">
        <f>SUM(E4,E7,E10:E13)</f>
        <v>7740144</v>
      </c>
      <c r="F14" s="39">
        <f>E14/$E$14</f>
        <v>1</v>
      </c>
      <c r="G14" s="103"/>
    </row>
    <row r="15" spans="1:7" ht="27" customHeight="1" x14ac:dyDescent="0.15">
      <c r="A15" s="4"/>
      <c r="B15" s="4"/>
      <c r="C15" s="4"/>
      <c r="D15" s="4"/>
      <c r="E15" s="25"/>
      <c r="F15" s="76"/>
    </row>
  </sheetData>
  <mergeCells count="4">
    <mergeCell ref="A3:C3"/>
    <mergeCell ref="A5:A6"/>
    <mergeCell ref="A8:A9"/>
    <mergeCell ref="A14:C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0"/>
  <sheetViews>
    <sheetView workbookViewId="0">
      <selection activeCell="E5" sqref="E5"/>
    </sheetView>
  </sheetViews>
  <sheetFormatPr defaultRowHeight="30" customHeight="1" x14ac:dyDescent="0.2"/>
  <cols>
    <col min="1" max="1" width="5.25" style="11" customWidth="1"/>
    <col min="2" max="2" width="39.75" style="11" customWidth="1"/>
    <col min="3" max="3" width="20.125" style="11" customWidth="1"/>
    <col min="4" max="4" width="14.625" style="11" bestFit="1" customWidth="1"/>
    <col min="5" max="5" width="13" style="11" customWidth="1"/>
    <col min="6" max="6" width="19.625" style="11" customWidth="1"/>
    <col min="7" max="16384" width="9" style="11"/>
  </cols>
  <sheetData>
    <row r="1" spans="1:4" ht="30" customHeight="1" x14ac:dyDescent="0.2">
      <c r="A1" s="51"/>
      <c r="B1" s="51"/>
      <c r="C1" s="56"/>
      <c r="D1" s="51"/>
    </row>
    <row r="2" spans="1:4" ht="30" customHeight="1" x14ac:dyDescent="0.2">
      <c r="A2" s="51"/>
      <c r="B2" s="51"/>
      <c r="C2" s="51"/>
      <c r="D2" s="51"/>
    </row>
    <row r="3" spans="1:4" ht="30" customHeight="1" x14ac:dyDescent="0.2">
      <c r="A3" s="51" t="s">
        <v>137</v>
      </c>
      <c r="B3" s="51"/>
      <c r="C3" s="51"/>
      <c r="D3" s="51"/>
    </row>
    <row r="4" spans="1:4" ht="30" customHeight="1" thickBot="1" x14ac:dyDescent="0.25">
      <c r="A4" s="51"/>
      <c r="B4" s="51"/>
      <c r="C4" s="51" t="s">
        <v>78</v>
      </c>
      <c r="D4" s="51"/>
    </row>
    <row r="5" spans="1:4" ht="30" customHeight="1" x14ac:dyDescent="0.2">
      <c r="A5" s="126" t="s">
        <v>79</v>
      </c>
      <c r="B5" s="127"/>
      <c r="C5" s="52" t="s">
        <v>80</v>
      </c>
      <c r="D5" s="51"/>
    </row>
    <row r="6" spans="1:4" ht="30" customHeight="1" x14ac:dyDescent="0.2">
      <c r="A6" s="128" t="s">
        <v>73</v>
      </c>
      <c r="B6" s="129"/>
      <c r="C6" s="104">
        <v>25994867</v>
      </c>
      <c r="D6" s="51"/>
    </row>
    <row r="7" spans="1:4" ht="39.950000000000003" customHeight="1" x14ac:dyDescent="0.2">
      <c r="A7" s="132" t="s">
        <v>74</v>
      </c>
      <c r="B7" s="53" t="s">
        <v>77</v>
      </c>
      <c r="C7" s="104">
        <v>26419</v>
      </c>
      <c r="D7" s="51"/>
    </row>
    <row r="8" spans="1:4" ht="39.950000000000003" customHeight="1" x14ac:dyDescent="0.2">
      <c r="A8" s="133"/>
      <c r="B8" s="54" t="s">
        <v>85</v>
      </c>
      <c r="C8" s="104">
        <v>508206</v>
      </c>
      <c r="D8" s="51"/>
    </row>
    <row r="9" spans="1:4" ht="30" customHeight="1" thickBot="1" x14ac:dyDescent="0.25">
      <c r="A9" s="130" t="s">
        <v>81</v>
      </c>
      <c r="B9" s="131"/>
      <c r="C9" s="105">
        <f>SUM(C6:C8)</f>
        <v>26529492</v>
      </c>
      <c r="D9" s="51"/>
    </row>
    <row r="10" spans="1:4" ht="30" customHeight="1" x14ac:dyDescent="0.2">
      <c r="A10" s="141" t="s">
        <v>132</v>
      </c>
      <c r="B10" s="51"/>
      <c r="C10" s="51"/>
      <c r="D10" s="51"/>
    </row>
  </sheetData>
  <mergeCells count="4">
    <mergeCell ref="A5:B5"/>
    <mergeCell ref="A6:B6"/>
    <mergeCell ref="A7:A8"/>
    <mergeCell ref="A9:B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会計別決算額</vt:lpstr>
      <vt:lpstr>一般会計決算額 </vt:lpstr>
      <vt:lpstr>公営企業会計決算</vt:lpstr>
      <vt:lpstr>市税決算状況</vt:lpstr>
      <vt:lpstr>年度末市債現在高</vt:lpstr>
      <vt:lpstr>健全化</vt:lpstr>
      <vt:lpstr>市税の決算状況</vt:lpstr>
      <vt:lpstr>年度末市債残高</vt:lpstr>
      <vt:lpstr>'一般会計決算額 '!Print_Area</vt:lpstr>
      <vt:lpstr>市税決算状況!Print_Area</vt:lpstr>
      <vt:lpstr>あ</vt:lpstr>
    </vt:vector>
  </TitlesOfParts>
  <Company>財政課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天理市役所</dc:creator>
  <cp:lastModifiedBy> </cp:lastModifiedBy>
  <cp:lastPrinted>2015-10-27T11:20:02Z</cp:lastPrinted>
  <dcterms:created xsi:type="dcterms:W3CDTF">2004-10-15T02:02:57Z</dcterms:created>
  <dcterms:modified xsi:type="dcterms:W3CDTF">2016-09-27T01:01:10Z</dcterms:modified>
</cp:coreProperties>
</file>