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xkaikei\10_経営管理室\ALL_経理係\24_経営比較分析公表\R04年度分\02-報告分\"/>
    </mc:Choice>
  </mc:AlternateContent>
  <workbookProtection workbookAlgorithmName="SHA-512" workbookHashValue="BL2zid7TOPU8SFOocoWCBETyz5AASPUFNyl2Lo7CDE2nXCAeULipMZwmA4oB9v5JMLlniUEYytAV//s86AgETw==" workbookSaltValue="IrJDShVYH0O01Zio760dKw=="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<sst xmlns="http://schemas.openxmlformats.org/spreadsheetml/2006/main" count="228" uniqueCount="113">
  <si>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</si>
  <si>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</si>
  <si>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</si>
  <si>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</si>
  <si>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</si>
  <si>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</si>
  <si>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</si>
  <si>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</si>
  <si>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</si>
  <si>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</si>
  <si>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</si>
  <si>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</si>
  <si>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</si>
  <si>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</si>
  <si>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</si>
  <si>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</si>
  <si>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</si>
  <si>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</si>
  <si>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</si>
  <si>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</si>
  <si>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</si>
  <si>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</si>
  <si>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</si>
  <si>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</si>
  <si>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</si>
  <si>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</si>
  <si>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</si>
  <si>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</si>
  <si>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</si>
  <si>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</si>
  <si>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</si>
  <si>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</si>
  <si>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</si>
  <si>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</si>
  <si>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</si>
  <si>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</si>
  <si>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</si>
  <si>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</si>
  <si>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</si>
  <si>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</si>
  <si>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</si>
  <si>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</si>
  <si>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</si>
  <si>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</si>
  <si>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</si>
  <si>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</si>
  <si>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</si>
  <si>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</si>
  <si>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</si>
  <si>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</si>
  <si>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</si>
  <si>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</si>
  <si>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</si>
  <si>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</si>
  <si>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</si>
  <si>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</si>
  <si>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</si>
  <si>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</si>
  <si>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</si>
  <si>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</si>
  <si>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</si>
  <si>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</si>
  <si>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</si>
  <si>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</si>
  <si>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</si>
  <si>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</si>
  <si>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</si>
  <si>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</si>
  <si>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</si>
  <si>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</si>
  <si>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</si>
  <si>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</si>
  <si>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</si>
  <si>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</si>
  <si>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</si>
  <si>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</si>
  <si>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</si>
  <si>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</si>
  <si>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</si>
  <si>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</si>
  <si>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</si>
  <si>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</si>
  <si>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</si>
  <si>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</si>
  <si>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</si>
  <si>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</si>
  <si>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</si>
  <si>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</si>
  <si>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</si>
  <si>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</si>
  <si>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</si>
  <si>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</si>
  <si>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天理市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</si>
  <si>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</si>
  <si>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</si>
  <si>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</si>
  <si>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</si>
  <si>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</si>
  <si>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</si>
  <si>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</si>
  <si>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</si>
  <si>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</si>
  <si>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</si>
  <si>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</si>
  <si>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</si>
  <si>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</si>
  <si>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</si>
  <si>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</si>
  <si>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</si>
  <si>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</si>
  <si>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①有形固定資産減価償却率は、類似団体平均値を上回っている。
②管路経年化率は、類似団体平均値を上回っている。
③管路更新率は、類似団体平均値より低い傾向にある。
　以上の結果から資産の更新を上回るペースで管路等の資産の老朽化が進んでいる。今後も計画的に更新工事を進めていく必要がある。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ウワマワ</t>
    </rPh>
    <rPh sb="31" eb="33">
      <t>カンロ</t>
    </rPh>
    <rPh sb="33" eb="35">
      <t>ケイネン</t>
    </rPh>
    <rPh sb="35" eb="36">
      <t>カ</t>
    </rPh>
    <rPh sb="36" eb="37">
      <t>リツ</t>
    </rPh>
    <rPh sb="39" eb="43">
      <t>ルイジダンタイ</t>
    </rPh>
    <rPh sb="43" eb="46">
      <t>ヘイキンチ</t>
    </rPh>
    <rPh sb="47" eb="49">
      <t>ウワマワ</t>
    </rPh>
    <rPh sb="56" eb="58">
      <t>カンロ</t>
    </rPh>
    <rPh sb="58" eb="60">
      <t>コウシン</t>
    </rPh>
    <rPh sb="60" eb="61">
      <t>リツ</t>
    </rPh>
    <rPh sb="83" eb="85">
      <t>イジョウ</t>
    </rPh>
    <rPh sb="86" eb="88">
      <t>ケッカ</t>
    </rPh>
    <rPh sb="90" eb="92">
      <t>シサン</t>
    </rPh>
    <rPh sb="93" eb="95">
      <t>コウシン</t>
    </rPh>
    <rPh sb="96" eb="98">
      <t>ウワマワ</t>
    </rPh>
    <rPh sb="103" eb="105">
      <t>カンロ</t>
    </rPh>
    <rPh sb="105" eb="106">
      <t>トウ</t>
    </rPh>
    <rPh sb="107" eb="109">
      <t>シサン</t>
    </rPh>
    <rPh sb="110" eb="113">
      <t>ロウキュウカ</t>
    </rPh>
    <rPh sb="114" eb="115">
      <t>スス</t>
    </rPh>
    <rPh sb="120" eb="122">
      <t>コンゴ</t>
    </rPh>
    <rPh sb="123" eb="126">
      <t>ケイカクテキ</t>
    </rPh>
    <rPh sb="127" eb="129">
      <t>コウシン</t>
    </rPh>
    <rPh sb="129" eb="131">
      <t>コウジ</t>
    </rPh>
    <rPh sb="132" eb="133">
      <t>スス</t>
    </rPh>
    <rPh sb="137" eb="139">
      <t>ヒツヨウ</t>
    </rPh>
    <phoneticPr fontId="4"/>
  </si>
  <si>
    <t>　令和４年度において概ね健全な経営ができているが、給水収益が減少傾向にあるため、今後の経営は厳しくなると予測される。
　安全な水道水の供給を安定的に継続していくために、これまで経費削減に取り組んできたが、必要な施設の維持管理費や更新費用を削減することは難しい。そのため、更新投資に必要な財源の確保を行いつつ、維持管理方法の工夫やダウンサイジング等を考慮した水道施設全体の中長期的な更新計画に基づき、計画的な更新を継続して実施していく。</t>
    <rPh sb="1" eb="3">
      <t>レイワ</t>
    </rPh>
    <rPh sb="4" eb="6">
      <t>ネンド</t>
    </rPh>
    <rPh sb="10" eb="11">
      <t>オオム</t>
    </rPh>
    <rPh sb="12" eb="14">
      <t>ケンゼン</t>
    </rPh>
    <rPh sb="15" eb="17">
      <t>ケイエイ</t>
    </rPh>
    <rPh sb="25" eb="27">
      <t>キュウスイ</t>
    </rPh>
    <rPh sb="27" eb="29">
      <t>シュウエキ</t>
    </rPh>
    <rPh sb="30" eb="32">
      <t>ゲンショウ</t>
    </rPh>
    <rPh sb="32" eb="34">
      <t>ケイコウ</t>
    </rPh>
    <rPh sb="40" eb="42">
      <t>コンゴ</t>
    </rPh>
    <rPh sb="43" eb="45">
      <t>ケイエイ</t>
    </rPh>
    <rPh sb="46" eb="47">
      <t>キビ</t>
    </rPh>
    <rPh sb="52" eb="54">
      <t>ヨソク</t>
    </rPh>
    <rPh sb="60" eb="62">
      <t>アンゼン</t>
    </rPh>
    <rPh sb="63" eb="66">
      <t>スイドウスイ</t>
    </rPh>
    <rPh sb="67" eb="69">
      <t>キョウキュウ</t>
    </rPh>
    <rPh sb="70" eb="73">
      <t>アンテイテキ</t>
    </rPh>
    <rPh sb="75" eb="76">
      <t>ツヅ</t>
    </rPh>
    <rPh sb="102" eb="104">
      <t>ヒツヨウ</t>
    </rPh>
    <rPh sb="105" eb="107">
      <t>シセツ</t>
    </rPh>
    <rPh sb="108" eb="112">
      <t>イジカンリ</t>
    </rPh>
    <rPh sb="112" eb="113">
      <t>ヒ</t>
    </rPh>
    <rPh sb="114" eb="116">
      <t>コウシン</t>
    </rPh>
    <rPh sb="116" eb="118">
      <t>ヒヨウ</t>
    </rPh>
    <rPh sb="119" eb="121">
      <t>サクゲン</t>
    </rPh>
    <rPh sb="126" eb="127">
      <t>ムズカ</t>
    </rPh>
    <rPh sb="154" eb="158">
      <t>イジカンリ</t>
    </rPh>
    <rPh sb="158" eb="160">
      <t>ホウホウ</t>
    </rPh>
    <rPh sb="161" eb="163">
      <t>クフウ</t>
    </rPh>
    <rPh sb="172" eb="173">
      <t>トウ</t>
    </rPh>
    <rPh sb="174" eb="176">
      <t>コウリョ</t>
    </rPh>
    <rPh sb="178" eb="180">
      <t>スイドウ</t>
    </rPh>
    <rPh sb="180" eb="182">
      <t>シセツ</t>
    </rPh>
    <rPh sb="182" eb="184">
      <t>ゼンタイ</t>
    </rPh>
    <rPh sb="185" eb="188">
      <t>チュウチョウキ</t>
    </rPh>
    <rPh sb="188" eb="189">
      <t>テキ</t>
    </rPh>
    <rPh sb="190" eb="192">
      <t>コウシン</t>
    </rPh>
    <rPh sb="192" eb="194">
      <t>ケイカク</t>
    </rPh>
    <rPh sb="195" eb="196">
      <t>モト</t>
    </rPh>
    <rPh sb="199" eb="202">
      <t>ケイカクテキ</t>
    </rPh>
    <rPh sb="203" eb="205">
      <t>コウシン</t>
    </rPh>
    <rPh sb="206" eb="208">
      <t>ケイゾク</t>
    </rPh>
    <rPh sb="210" eb="212">
      <t>ジッシ</t>
    </rPh>
    <phoneticPr fontId="4"/>
  </si>
  <si>
    <t>①経常収支比率は、令和３年度に比べ0.87ポイント減少したものの100％以上であり、類似団体平均値を上回っている。
②累積欠損金比率は、0％である。
③流動比率は、100％を上回っている。なお、令和４年度は、翌年度以降の工事財源を確保する目的で大口定期預金を取崩したことにより、令和３年度に比べ137.63ポイント増加し類似団体平均値を上回っている。
④企業債残高対給水収益比率は、類似団体平均値を下回っている。
⑤料金回収率は、令和３年度に比べ1.00ポイント減少したものの100％以上であることから、給水に係る費用は給水収益で賄われている。
⑥給水原価は、類似団体平均値を上回っている。
⑦施設利用率は、使用水量の減少に伴い年々低下し、類似団体平均値を下回っている。
⑧有収率は、類似団体平均値を上回っている。
　以上の結果から、①②より単年度収支は黒字を維持しており、累積欠損金も発生していない。また、③より短期的な債務に対する支払能力があり、④より企業債残高が低いことから経営の健全性は保たれていると考える。さらに、⑦より施設の利用状況は良いとは言えないが、⑤⑧より供給した配水が効率良く収益につながっている。</t>
    <rPh sb="1" eb="3">
      <t>ケイジョウ</t>
    </rPh>
    <rPh sb="3" eb="7">
      <t>シュウシヒリツ</t>
    </rPh>
    <rPh sb="15" eb="16">
      <t>クラ</t>
    </rPh>
    <rPh sb="25" eb="27">
      <t>ゲンショウ</t>
    </rPh>
    <rPh sb="36" eb="38">
      <t>イジョウ</t>
    </rPh>
    <rPh sb="42" eb="46">
      <t>ルイジダンタイ</t>
    </rPh>
    <rPh sb="46" eb="49">
      <t>ヘイキンチ</t>
    </rPh>
    <rPh sb="50" eb="52">
      <t>ウワマワ</t>
    </rPh>
    <rPh sb="59" eb="61">
      <t>ルイセキ</t>
    </rPh>
    <rPh sb="61" eb="64">
      <t>ケッソンキン</t>
    </rPh>
    <rPh sb="64" eb="66">
      <t>ヒリツ</t>
    </rPh>
    <rPh sb="76" eb="80">
      <t>リュウドウヒリツ</t>
    </rPh>
    <rPh sb="87" eb="89">
      <t>ウワマワ</t>
    </rPh>
    <rPh sb="97" eb="99">
      <t>レイワ</t>
    </rPh>
    <rPh sb="100" eb="102">
      <t>ネンド</t>
    </rPh>
    <rPh sb="104" eb="109">
      <t>ヨクネンドイコウ</t>
    </rPh>
    <rPh sb="110" eb="112">
      <t>コウジ</t>
    </rPh>
    <rPh sb="112" eb="114">
      <t>ザイゲン</t>
    </rPh>
    <rPh sb="115" eb="117">
      <t>カクホ</t>
    </rPh>
    <rPh sb="119" eb="121">
      <t>モクテキ</t>
    </rPh>
    <rPh sb="122" eb="128">
      <t>オオクチテイキヨキン</t>
    </rPh>
    <rPh sb="129" eb="131">
      <t>トリクズ</t>
    </rPh>
    <rPh sb="139" eb="141">
      <t>レイワ</t>
    </rPh>
    <rPh sb="142" eb="144">
      <t>ネンド</t>
    </rPh>
    <rPh sb="145" eb="146">
      <t>クラ</t>
    </rPh>
    <rPh sb="157" eb="159">
      <t>ゾウカ</t>
    </rPh>
    <rPh sb="160" eb="164">
      <t>ルイジダンタイ</t>
    </rPh>
    <rPh sb="168" eb="169">
      <t>ウワ</t>
    </rPh>
    <rPh sb="208" eb="212">
      <t>リョウキンカイシュウ</t>
    </rPh>
    <rPh sb="212" eb="213">
      <t>リツ</t>
    </rPh>
    <rPh sb="215" eb="217">
      <t>レイワ</t>
    </rPh>
    <rPh sb="242" eb="244">
      <t>イジョウ</t>
    </rPh>
    <rPh sb="252" eb="254">
      <t>キュウスイ</t>
    </rPh>
    <rPh sb="255" eb="256">
      <t>カカワ</t>
    </rPh>
    <rPh sb="265" eb="266">
      <t>マカナ</t>
    </rPh>
    <rPh sb="274" eb="276">
      <t>キュウスイ</t>
    </rPh>
    <rPh sb="276" eb="278">
      <t>ゲンカ</t>
    </rPh>
    <rPh sb="280" eb="284">
      <t>ルイジダンタイ</t>
    </rPh>
    <rPh sb="284" eb="287">
      <t>ヘイキンチ</t>
    </rPh>
    <rPh sb="288" eb="290">
      <t>ウワマワ</t>
    </rPh>
    <rPh sb="297" eb="299">
      <t>シセツ</t>
    </rPh>
    <rPh sb="299" eb="302">
      <t>リヨウリツ</t>
    </rPh>
    <rPh sb="304" eb="308">
      <t>シヨウスイリョウ</t>
    </rPh>
    <rPh sb="309" eb="311">
      <t>ゲンショウ</t>
    </rPh>
    <rPh sb="312" eb="313">
      <t>トモナ</t>
    </rPh>
    <rPh sb="314" eb="316">
      <t>ネンネン</t>
    </rPh>
    <rPh sb="316" eb="318">
      <t>テイカ</t>
    </rPh>
    <rPh sb="320" eb="324">
      <t>ルイジダンタイ</t>
    </rPh>
    <rPh sb="324" eb="327">
      <t>ヘイキンチ</t>
    </rPh>
    <rPh sb="328" eb="330">
      <t>シタマワ</t>
    </rPh>
    <rPh sb="337" eb="340">
      <t>ユウシュウリツ</t>
    </rPh>
    <rPh sb="342" eb="346">
      <t>ルイジダンタイ</t>
    </rPh>
    <rPh sb="346" eb="349">
      <t>ヘイキンチ</t>
    </rPh>
    <rPh sb="394" eb="396">
      <t>ハッセイ</t>
    </rPh>
    <rPh sb="408" eb="411">
      <t>タンキテキ</t>
    </rPh>
    <rPh sb="412" eb="414">
      <t>サイム</t>
    </rPh>
    <rPh sb="415" eb="416">
      <t>タイ</t>
    </rPh>
    <rPh sb="418" eb="420">
      <t>シハラ</t>
    </rPh>
    <rPh sb="420" eb="422">
      <t>ノウリョク</t>
    </rPh>
    <rPh sb="429" eb="431">
      <t>キギョウ</t>
    </rPh>
    <rPh sb="431" eb="432">
      <t>サイ</t>
    </rPh>
    <rPh sb="432" eb="434">
      <t>ザンダカ</t>
    </rPh>
    <rPh sb="435" eb="436">
      <t>ヒク</t>
    </rPh>
    <rPh sb="441" eb="443">
      <t>ケイエイ</t>
    </rPh>
    <rPh sb="444" eb="447">
      <t>ケンゼンセイ</t>
    </rPh>
    <rPh sb="448" eb="449">
      <t>タモ</t>
    </rPh>
    <rPh sb="455" eb="456">
      <t>カンガ</t>
    </rPh>
    <rPh sb="469" eb="471">
      <t>リヨウ</t>
    </rPh>
    <rPh sb="471" eb="473">
      <t>ジョウキョウ</t>
    </rPh>
    <rPh sb="474" eb="475">
      <t>ヨ</t>
    </rPh>
    <rPh sb="478" eb="479">
      <t>イ</t>
    </rPh>
    <rPh sb="488" eb="490">
      <t>キョウキュウ</t>
    </rPh>
    <rPh sb="492" eb="494">
      <t>ハイスイ</t>
    </rPh>
    <rPh sb="495" eb="497">
      <t>コウリツ</t>
    </rPh>
    <rPh sb="497" eb="498">
      <t>ヨ</t>
    </rPh>
    <rPh sb="499" eb="501">
      <t>シュウエキ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</si>
</sst>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0.32</c:v>
                </c:pt>
                <c:pt idx="1">
                  <c:v>0.5</c:v>
                </c:pt>
                <c:pt idx="2">
                  <c:v>0.68</c:v>
                </c:pt>
                <c:pt idx="3">
                  <c:v>0.35</c:v>
                </c:pt>
                <c:pt idx="4">
                  <c:v>0.06</c:v>
                </c:pt>
              </c:numCache>
            </c:numRef>
          </c:val>
          <c:extLst>
            <c:ext xmlns:c16="http://schemas.microsoft.com/office/drawing/2014/chart" uri="{C3380CC4-5D6E-409C-BE32-E72D297353CC}">
              <c16:uniqueId val="{00000000-80C3-4EFC-878A-6B541E91E64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80C3-4EFC-878A-6B541E91E64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52.03</c:v>
                </c:pt>
                <c:pt idx="1">
                  <c:v>49.83</c:v>
                </c:pt>
                <c:pt idx="2">
                  <c:v>48.44</c:v>
                </c:pt>
                <c:pt idx="3">
                  <c:v>47</c:v>
                </c:pt>
                <c:pt idx="4">
                  <c:v>46.83</c:v>
                </c:pt>
              </c:numCache>
            </c:numRef>
          </c:val>
          <c:extLst>
            <c:ext xmlns:c16="http://schemas.microsoft.com/office/drawing/2014/chart" uri="{C3380CC4-5D6E-409C-BE32-E72D297353CC}">
              <c16:uniqueId val="{00000000-BE7A-41E3-A201-446DCC2C29C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BE7A-41E3-A201-446DCC2C29C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92.68</c:v>
                </c:pt>
                <c:pt idx="1">
                  <c:v>92.72</c:v>
                </c:pt>
                <c:pt idx="2">
                  <c:v>93.02</c:v>
                </c:pt>
                <c:pt idx="3">
                  <c:v>94.83</c:v>
                </c:pt>
                <c:pt idx="4">
                  <c:v>93.1</c:v>
                </c:pt>
              </c:numCache>
            </c:numRef>
          </c:val>
          <c:extLst>
            <c:ext xmlns:c16="http://schemas.microsoft.com/office/drawing/2014/chart" uri="{C3380CC4-5D6E-409C-BE32-E72D297353CC}">
              <c16:uniqueId val="{00000000-BB03-4A73-A712-7D36269757C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BB03-4A73-A712-7D36269757C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117.2</c:v>
                </c:pt>
                <c:pt idx="1">
                  <c:v>107.67</c:v>
                </c:pt>
                <c:pt idx="2">
                  <c:v>119.21</c:v>
                </c:pt>
                <c:pt idx="3">
                  <c:v>116.8</c:v>
                </c:pt>
                <c:pt idx="4">
                  <c:v>115.93</c:v>
                </c:pt>
              </c:numCache>
            </c:numRef>
          </c:val>
          <c:extLst>
            <c:ext xmlns:c16="http://schemas.microsoft.com/office/drawing/2014/chart" uri="{C3380CC4-5D6E-409C-BE32-E72D297353CC}">
              <c16:uniqueId val="{00000000-EA00-4900-890F-0E9E897713D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EA00-4900-890F-0E9E897713D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55.52</c:v>
                </c:pt>
                <c:pt idx="1">
                  <c:v>55.49</c:v>
                </c:pt>
                <c:pt idx="2">
                  <c:v>53.8</c:v>
                </c:pt>
                <c:pt idx="3">
                  <c:v>55.12</c:v>
                </c:pt>
                <c:pt idx="4">
                  <c:v>56.68</c:v>
                </c:pt>
              </c:numCache>
            </c:numRef>
          </c:val>
          <c:extLst>
            <c:ext xmlns:c16="http://schemas.microsoft.com/office/drawing/2014/chart" uri="{C3380CC4-5D6E-409C-BE32-E72D297353CC}">
              <c16:uniqueId val="{00000000-DB33-4A02-AEED-A89C32AA097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DB33-4A02-AEED-A89C32AA097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24.66</c:v>
                </c:pt>
                <c:pt idx="1">
                  <c:v>25.47</c:v>
                </c:pt>
                <c:pt idx="2">
                  <c:v>26.77</c:v>
                </c:pt>
                <c:pt idx="3">
                  <c:v>27.99</c:v>
                </c:pt>
                <c:pt idx="4">
                  <c:v>29.41</c:v>
                </c:pt>
              </c:numCache>
            </c:numRef>
          </c:val>
          <c:extLst>
            <c:ext xmlns:c16="http://schemas.microsoft.com/office/drawing/2014/chart" uri="{C3380CC4-5D6E-409C-BE32-E72D297353CC}">
              <c16:uniqueId val="{00000000-D13A-42EC-AB9D-3894FDF2F45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D13A-42EC-AB9D-3894FDF2F45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04-40ED-920F-2CA2EBCD5A6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7C04-40ED-920F-2CA2EBCD5A6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294.47000000000003</c:v>
                </c:pt>
                <c:pt idx="1">
                  <c:v>191.59</c:v>
                </c:pt>
                <c:pt idx="2">
                  <c:v>280.31</c:v>
                </c:pt>
                <c:pt idx="3">
                  <c:v>296.22000000000003</c:v>
                </c:pt>
                <c:pt idx="4">
                  <c:v>433.85</c:v>
                </c:pt>
              </c:numCache>
            </c:numRef>
          </c:val>
          <c:extLst>
            <c:ext xmlns:c16="http://schemas.microsoft.com/office/drawing/2014/chart" uri="{C3380CC4-5D6E-409C-BE32-E72D297353CC}">
              <c16:uniqueId val="{00000000-B0B1-46CD-8196-2D156DF8F73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B0B1-46CD-8196-2D156DF8F73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109.81</c:v>
                </c:pt>
                <c:pt idx="1">
                  <c:v>100.83</c:v>
                </c:pt>
                <c:pt idx="2">
                  <c:v>110.44</c:v>
                </c:pt>
                <c:pt idx="3">
                  <c:v>93.65</c:v>
                </c:pt>
                <c:pt idx="4">
                  <c:v>78.12</c:v>
                </c:pt>
              </c:numCache>
            </c:numRef>
          </c:val>
          <c:extLst>
            <c:ext xmlns:c16="http://schemas.microsoft.com/office/drawing/2014/chart" uri="{C3380CC4-5D6E-409C-BE32-E72D297353CC}">
              <c16:uniqueId val="{00000000-1747-4894-8083-63128DA6681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1747-4894-8083-63128DA6681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118.11</c:v>
                </c:pt>
                <c:pt idx="1">
                  <c:v>107.51</c:v>
                </c:pt>
                <c:pt idx="2">
                  <c:v>120.06</c:v>
                </c:pt>
                <c:pt idx="3">
                  <c:v>117.56</c:v>
                </c:pt>
                <c:pt idx="4">
                  <c:v>116.56</c:v>
                </c:pt>
              </c:numCache>
            </c:numRef>
          </c:val>
          <c:extLst>
            <c:ext xmlns:c16="http://schemas.microsoft.com/office/drawing/2014/chart" uri="{C3380CC4-5D6E-409C-BE32-E72D297353CC}">
              <c16:uniqueId val="{00000000-592D-4B76-A84F-A76B298BB9D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592D-4B76-A84F-A76B298BB9D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202.79</c:v>
                </c:pt>
                <c:pt idx="1">
                  <c:v>217.25</c:v>
                </c:pt>
                <c:pt idx="2">
                  <c:v>193.31</c:v>
                </c:pt>
                <c:pt idx="3">
                  <c:v>197.9</c:v>
                </c:pt>
                <c:pt idx="4">
                  <c:v>199.12</c:v>
                </c:pt>
              </c:numCache>
            </c:numRef>
          </c:val>
          <c:extLst>
            <c:ext xmlns:c16="http://schemas.microsoft.com/office/drawing/2014/chart" uri="{C3380CC4-5D6E-409C-BE32-E72D297353CC}">
              <c16:uniqueId val="{00000000-5F3D-4951-8B03-DC9DF28C30B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5F3D-4951-8B03-DC9DF28C30B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1" zoomScaleNormal="100" workbookViewId="0">
      <selection activeCell="CD19" sqref="CD19"/>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奈良県　天理市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62081</v>
      </c>
      <c r="AM8" s="66"/>
      <c r="AN8" s="66"/>
      <c r="AO8" s="66"/>
      <c r="AP8" s="66"/>
      <c r="AQ8" s="66"/>
      <c r="AR8" s="66"/>
      <c r="AS8" s="66"/>
      <c r="AT8" s="37">
        <f>データ!$S$6</f>
        <v>86.42</v>
      </c>
      <c r="AU8" s="38"/>
      <c r="AV8" s="38"/>
      <c r="AW8" s="38"/>
      <c r="AX8" s="38"/>
      <c r="AY8" s="38"/>
      <c r="AZ8" s="38"/>
      <c r="BA8" s="38"/>
      <c r="BB8" s="55">
        <f>データ!$T$6</f>
        <v>718.36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87.78</v>
      </c>
      <c r="J10" s="38"/>
      <c r="K10" s="38"/>
      <c r="L10" s="38"/>
      <c r="M10" s="38"/>
      <c r="N10" s="38"/>
      <c r="O10" s="65"/>
      <c r="P10" s="55">
        <f>データ!$P$6</f>
        <v>100</v>
      </c>
      <c r="Q10" s="55"/>
      <c r="R10" s="55"/>
      <c r="S10" s="55"/>
      <c r="T10" s="55"/>
      <c r="U10" s="55"/>
      <c r="V10" s="55"/>
      <c r="W10" s="66">
        <f>データ!$Q$6</f>
        <v>3443</v>
      </c>
      <c r="X10" s="66"/>
      <c r="Y10" s="66"/>
      <c r="Z10" s="66"/>
      <c r="AA10" s="66"/>
      <c r="AB10" s="66"/>
      <c r="AC10" s="66"/>
      <c r="AD10" s="2"/>
      <c r="AE10" s="2"/>
      <c r="AF10" s="2"/>
      <c r="AG10" s="2"/>
      <c r="AH10" s="2"/>
      <c r="AI10" s="2"/>
      <c r="AJ10" s="2"/>
      <c r="AK10" s="2"/>
      <c r="AL10" s="66">
        <f>データ!$U$6</f>
        <v>61448</v>
      </c>
      <c r="AM10" s="66"/>
      <c r="AN10" s="66"/>
      <c r="AO10" s="66"/>
      <c r="AP10" s="66"/>
      <c r="AQ10" s="66"/>
      <c r="AR10" s="66"/>
      <c r="AS10" s="66"/>
      <c r="AT10" s="37">
        <f>データ!$V$6</f>
        <v>51.48</v>
      </c>
      <c r="AU10" s="38"/>
      <c r="AV10" s="38"/>
      <c r="AW10" s="38"/>
      <c r="AX10" s="38"/>
      <c r="AY10" s="38"/>
      <c r="AZ10" s="38"/>
      <c r="BA10" s="38"/>
      <c r="BB10" s="55">
        <f>データ!$W$6</f>
        <v>1193.6300000000001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112</v>
      </c>
      <c r="BM16" s="91"/>
      <c r="BN16" s="91"/>
      <c r="BO16" s="91"/>
      <c r="BP16" s="91"/>
      <c r="BQ16" s="91"/>
      <c r="BR16" s="91"/>
      <c r="BS16" s="91"/>
      <c r="BT16" s="91"/>
      <c r="BU16" s="91"/>
      <c r="BV16" s="91"/>
      <c r="BW16" s="91"/>
      <c r="BX16" s="91"/>
      <c r="BY16" s="91"/>
      <c r="BZ16" s="9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BtMk3dfJxO07XU9ZEQB0Y2ZqeNCqXqnDgH3A7rp2TDeqF4b86LslnFijxXiCDjDRoNcpVGKqk7IaR6mogezhiQ==" saltValue="BgDO0hbw1GeNYxKZR6KxU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2022</v>
      </c>
      <c r="C6" s="20">
        <f t="shared" ref="C6:W6" si="3">C7</f>
        <v>292044</v>
      </c>
      <c r="D6" s="20">
        <f t="shared" si="3"/>
        <v>46</v>
      </c>
      <c r="E6" s="20">
        <f t="shared" si="3"/>
        <v>1</v>
      </c>
      <c r="F6" s="20">
        <f t="shared" si="3"/>
        <v>0</v>
      </c>
      <c r="G6" s="20">
        <f t="shared" si="3"/>
        <v>1</v>
      </c>
      <c r="H6" s="20" t="str">
        <f t="shared" si="3"/>
        <v>奈良県　天理市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87.78</v>
      </c>
      <c r="P6" s="21">
        <f t="shared" si="3"/>
        <v>100</v>
      </c>
      <c r="Q6" s="21">
        <f t="shared" si="3"/>
        <v>3443</v>
      </c>
      <c r="R6" s="21">
        <f t="shared" si="3"/>
        <v>62081</v>
      </c>
      <c r="S6" s="21">
        <f t="shared" si="3"/>
        <v>86.42</v>
      </c>
      <c r="T6" s="21">
        <f t="shared" si="3"/>
        <v>718.36</v>
      </c>
      <c r="U6" s="21">
        <f t="shared" si="3"/>
        <v>61448</v>
      </c>
      <c r="V6" s="21">
        <f t="shared" si="3"/>
        <v>51.48</v>
      </c>
      <c r="W6" s="21">
        <f t="shared" si="3"/>
        <v>1193.6300000000001</v>
      </c>
      <c r="X6" s="22">
        <f>IF(X7="",NA(),X7)</f>
        <v>117.2</v>
      </c>
      <c r="Y6" s="22">
        <f t="shared" ref="Y6:AG6" si="4">IF(Y7="",NA(),Y7)</f>
        <v>107.67</v>
      </c>
      <c r="Z6" s="22">
        <f t="shared" si="4"/>
        <v>119.21</v>
      </c>
      <c r="AA6" s="22">
        <f t="shared" si="4"/>
        <v>116.8</v>
      </c>
      <c r="AB6" s="22">
        <f t="shared" si="4"/>
        <v>115.93</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294.47000000000003</v>
      </c>
      <c r="AU6" s="22">
        <f t="shared" ref="AU6:BC6" si="6">IF(AU7="",NA(),AU7)</f>
        <v>191.59</v>
      </c>
      <c r="AV6" s="22">
        <f t="shared" si="6"/>
        <v>280.31</v>
      </c>
      <c r="AW6" s="22">
        <f t="shared" si="6"/>
        <v>296.22000000000003</v>
      </c>
      <c r="AX6" s="22">
        <f t="shared" si="6"/>
        <v>433.85</v>
      </c>
      <c r="AY6" s="22">
        <f t="shared" si="6"/>
        <v>349.83</v>
      </c>
      <c r="AZ6" s="22">
        <f t="shared" si="6"/>
        <v>360.86</v>
      </c>
      <c r="BA6" s="22">
        <f t="shared" si="6"/>
        <v>350.79</v>
      </c>
      <c r="BB6" s="22">
        <f t="shared" si="6"/>
        <v>354.57</v>
      </c>
      <c r="BC6" s="22">
        <f t="shared" si="6"/>
        <v>357.74</v>
      </c>
      <c r="BD6" s="21" t="str">
        <f>IF(BD7="","",IF(BD7="-","【-】","【"&amp;SUBSTITUTE(TEXT(BD7,"#,##0.00"),"-","△")&amp;"】"))</f>
        <v>【252.29】</v>
      </c>
      <c r="BE6" s="22">
        <f>IF(BE7="",NA(),BE7)</f>
        <v>109.81</v>
      </c>
      <c r="BF6" s="22">
        <f t="shared" ref="BF6:BN6" si="7">IF(BF7="",NA(),BF7)</f>
        <v>100.83</v>
      </c>
      <c r="BG6" s="22">
        <f t="shared" si="7"/>
        <v>110.44</v>
      </c>
      <c r="BH6" s="22">
        <f t="shared" si="7"/>
        <v>93.65</v>
      </c>
      <c r="BI6" s="22">
        <f t="shared" si="7"/>
        <v>78.12</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118.11</v>
      </c>
      <c r="BQ6" s="22">
        <f t="shared" ref="BQ6:BY6" si="8">IF(BQ7="",NA(),BQ7)</f>
        <v>107.51</v>
      </c>
      <c r="BR6" s="22">
        <f t="shared" si="8"/>
        <v>120.06</v>
      </c>
      <c r="BS6" s="22">
        <f t="shared" si="8"/>
        <v>117.56</v>
      </c>
      <c r="BT6" s="22">
        <f t="shared" si="8"/>
        <v>116.56</v>
      </c>
      <c r="BU6" s="22">
        <f t="shared" si="8"/>
        <v>103.54</v>
      </c>
      <c r="BV6" s="22">
        <f t="shared" si="8"/>
        <v>103.32</v>
      </c>
      <c r="BW6" s="22">
        <f t="shared" si="8"/>
        <v>100.85</v>
      </c>
      <c r="BX6" s="22">
        <f t="shared" si="8"/>
        <v>103.79</v>
      </c>
      <c r="BY6" s="22">
        <f t="shared" si="8"/>
        <v>98.3</v>
      </c>
      <c r="BZ6" s="21" t="str">
        <f>IF(BZ7="","",IF(BZ7="-","【-】","【"&amp;SUBSTITUTE(TEXT(BZ7,"#,##0.00"),"-","△")&amp;"】"))</f>
        <v>【97.47】</v>
      </c>
      <c r="CA6" s="22">
        <f>IF(CA7="",NA(),CA7)</f>
        <v>202.79</v>
      </c>
      <c r="CB6" s="22">
        <f t="shared" ref="CB6:CJ6" si="9">IF(CB7="",NA(),CB7)</f>
        <v>217.25</v>
      </c>
      <c r="CC6" s="22">
        <f t="shared" si="9"/>
        <v>193.31</v>
      </c>
      <c r="CD6" s="22">
        <f t="shared" si="9"/>
        <v>197.9</v>
      </c>
      <c r="CE6" s="22">
        <f t="shared" si="9"/>
        <v>199.12</v>
      </c>
      <c r="CF6" s="22">
        <f t="shared" si="9"/>
        <v>167.46</v>
      </c>
      <c r="CG6" s="22">
        <f t="shared" si="9"/>
        <v>168.56</v>
      </c>
      <c r="CH6" s="22">
        <f t="shared" si="9"/>
        <v>167.1</v>
      </c>
      <c r="CI6" s="22">
        <f t="shared" si="9"/>
        <v>167.86</v>
      </c>
      <c r="CJ6" s="22">
        <f t="shared" si="9"/>
        <v>173.68</v>
      </c>
      <c r="CK6" s="21" t="str">
        <f>IF(CK7="","",IF(CK7="-","【-】","【"&amp;SUBSTITUTE(TEXT(CK7,"#,##0.00"),"-","△")&amp;"】"))</f>
        <v>【174.75】</v>
      </c>
      <c r="CL6" s="22">
        <f>IF(CL7="",NA(),CL7)</f>
        <v>52.03</v>
      </c>
      <c r="CM6" s="22">
        <f t="shared" ref="CM6:CU6" si="10">IF(CM7="",NA(),CM7)</f>
        <v>49.83</v>
      </c>
      <c r="CN6" s="22">
        <f t="shared" si="10"/>
        <v>48.44</v>
      </c>
      <c r="CO6" s="22">
        <f t="shared" si="10"/>
        <v>47</v>
      </c>
      <c r="CP6" s="22">
        <f t="shared" si="10"/>
        <v>46.83</v>
      </c>
      <c r="CQ6" s="22">
        <f t="shared" si="10"/>
        <v>59.46</v>
      </c>
      <c r="CR6" s="22">
        <f t="shared" si="10"/>
        <v>59.51</v>
      </c>
      <c r="CS6" s="22">
        <f t="shared" si="10"/>
        <v>59.91</v>
      </c>
      <c r="CT6" s="22">
        <f t="shared" si="10"/>
        <v>59.4</v>
      </c>
      <c r="CU6" s="22">
        <f t="shared" si="10"/>
        <v>59.24</v>
      </c>
      <c r="CV6" s="21" t="str">
        <f>IF(CV7="","",IF(CV7="-","【-】","【"&amp;SUBSTITUTE(TEXT(CV7,"#,##0.00"),"-","△")&amp;"】"))</f>
        <v>【59.97】</v>
      </c>
      <c r="CW6" s="22">
        <f>IF(CW7="",NA(),CW7)</f>
        <v>92.68</v>
      </c>
      <c r="CX6" s="22">
        <f t="shared" ref="CX6:DF6" si="11">IF(CX7="",NA(),CX7)</f>
        <v>92.72</v>
      </c>
      <c r="CY6" s="22">
        <f t="shared" si="11"/>
        <v>93.02</v>
      </c>
      <c r="CZ6" s="22">
        <f t="shared" si="11"/>
        <v>94.83</v>
      </c>
      <c r="DA6" s="22">
        <f t="shared" si="11"/>
        <v>93.1</v>
      </c>
      <c r="DB6" s="22">
        <f t="shared" si="11"/>
        <v>87.41</v>
      </c>
      <c r="DC6" s="22">
        <f t="shared" si="11"/>
        <v>87.08</v>
      </c>
      <c r="DD6" s="22">
        <f t="shared" si="11"/>
        <v>87.26</v>
      </c>
      <c r="DE6" s="22">
        <f t="shared" si="11"/>
        <v>87.57</v>
      </c>
      <c r="DF6" s="22">
        <f t="shared" si="11"/>
        <v>87.26</v>
      </c>
      <c r="DG6" s="21" t="str">
        <f>IF(DG7="","",IF(DG7="-","【-】","【"&amp;SUBSTITUTE(TEXT(DG7,"#,##0.00"),"-","△")&amp;"】"))</f>
        <v>【89.76】</v>
      </c>
      <c r="DH6" s="22">
        <f>IF(DH7="",NA(),DH7)</f>
        <v>55.52</v>
      </c>
      <c r="DI6" s="22">
        <f t="shared" ref="DI6:DQ6" si="12">IF(DI7="",NA(),DI7)</f>
        <v>55.49</v>
      </c>
      <c r="DJ6" s="22">
        <f t="shared" si="12"/>
        <v>53.8</v>
      </c>
      <c r="DK6" s="22">
        <f t="shared" si="12"/>
        <v>55.12</v>
      </c>
      <c r="DL6" s="22">
        <f t="shared" si="12"/>
        <v>56.68</v>
      </c>
      <c r="DM6" s="22">
        <f t="shared" si="12"/>
        <v>47.62</v>
      </c>
      <c r="DN6" s="22">
        <f t="shared" si="12"/>
        <v>48.55</v>
      </c>
      <c r="DO6" s="22">
        <f t="shared" si="12"/>
        <v>49.2</v>
      </c>
      <c r="DP6" s="22">
        <f t="shared" si="12"/>
        <v>50.01</v>
      </c>
      <c r="DQ6" s="22">
        <f t="shared" si="12"/>
        <v>50.99</v>
      </c>
      <c r="DR6" s="21" t="str">
        <f>IF(DR7="","",IF(DR7="-","【-】","【"&amp;SUBSTITUTE(TEXT(DR7,"#,##0.00"),"-","△")&amp;"】"))</f>
        <v>【51.51】</v>
      </c>
      <c r="DS6" s="22">
        <f>IF(DS7="",NA(),DS7)</f>
        <v>24.66</v>
      </c>
      <c r="DT6" s="22">
        <f t="shared" ref="DT6:EB6" si="13">IF(DT7="",NA(),DT7)</f>
        <v>25.47</v>
      </c>
      <c r="DU6" s="22">
        <f t="shared" si="13"/>
        <v>26.77</v>
      </c>
      <c r="DV6" s="22">
        <f t="shared" si="13"/>
        <v>27.99</v>
      </c>
      <c r="DW6" s="22">
        <f t="shared" si="13"/>
        <v>29.41</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0.32</v>
      </c>
      <c r="EE6" s="22">
        <f t="shared" ref="EE6:EM6" si="14">IF(EE7="",NA(),EE7)</f>
        <v>0.5</v>
      </c>
      <c r="EF6" s="22">
        <f t="shared" si="14"/>
        <v>0.68</v>
      </c>
      <c r="EG6" s="22">
        <f t="shared" si="14"/>
        <v>0.35</v>
      </c>
      <c r="EH6" s="22">
        <f t="shared" si="14"/>
        <v>0.06</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
      <c r="A7" s="15"/>
      <c r="B7" s="24">
        <v>2022</v>
      </c>
      <c r="C7" s="24">
        <v>292044</v>
      </c>
      <c r="D7" s="24">
        <v>46</v>
      </c>
      <c r="E7" s="24">
        <v>1</v>
      </c>
      <c r="F7" s="24">
        <v>0</v>
      </c>
      <c r="G7" s="24">
        <v>1</v>
      </c>
      <c r="H7" s="24" t="s">
        <v>92</v>
      </c>
      <c r="I7" s="24" t="s">
        <v>93</v>
      </c>
      <c r="J7" s="24" t="s">
        <v>94</v>
      </c>
      <c r="K7" s="24" t="s">
        <v>95</v>
      </c>
      <c r="L7" s="24" t="s">
        <v>96</v>
      </c>
      <c r="M7" s="24" t="s">
        <v>97</v>
      </c>
      <c r="N7" s="25" t="s">
        <v>98</v>
      </c>
      <c r="O7" s="25">
        <v>87.78</v>
      </c>
      <c r="P7" s="25">
        <v>100</v>
      </c>
      <c r="Q7" s="25">
        <v>3443</v>
      </c>
      <c r="R7" s="25">
        <v>62081</v>
      </c>
      <c r="S7" s="25">
        <v>86.42</v>
      </c>
      <c r="T7" s="25">
        <v>718.36</v>
      </c>
      <c r="U7" s="25">
        <v>61448</v>
      </c>
      <c r="V7" s="25">
        <v>51.48</v>
      </c>
      <c r="W7" s="25">
        <v>1193.6300000000001</v>
      </c>
      <c r="X7" s="25">
        <v>117.2</v>
      </c>
      <c r="Y7" s="25">
        <v>107.67</v>
      </c>
      <c r="Z7" s="25">
        <v>119.21</v>
      </c>
      <c r="AA7" s="25">
        <v>116.8</v>
      </c>
      <c r="AB7" s="25">
        <v>115.93</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294.47000000000003</v>
      </c>
      <c r="AU7" s="25">
        <v>191.59</v>
      </c>
      <c r="AV7" s="25">
        <v>280.31</v>
      </c>
      <c r="AW7" s="25">
        <v>296.22000000000003</v>
      </c>
      <c r="AX7" s="25">
        <v>433.85</v>
      </c>
      <c r="AY7" s="25">
        <v>349.83</v>
      </c>
      <c r="AZ7" s="25">
        <v>360.86</v>
      </c>
      <c r="BA7" s="25">
        <v>350.79</v>
      </c>
      <c r="BB7" s="25">
        <v>354.57</v>
      </c>
      <c r="BC7" s="25">
        <v>357.74</v>
      </c>
      <c r="BD7" s="25">
        <v>252.29</v>
      </c>
      <c r="BE7" s="25">
        <v>109.81</v>
      </c>
      <c r="BF7" s="25">
        <v>100.83</v>
      </c>
      <c r="BG7" s="25">
        <v>110.44</v>
      </c>
      <c r="BH7" s="25">
        <v>93.65</v>
      </c>
      <c r="BI7" s="25">
        <v>78.12</v>
      </c>
      <c r="BJ7" s="25">
        <v>314.87</v>
      </c>
      <c r="BK7" s="25">
        <v>309.27999999999997</v>
      </c>
      <c r="BL7" s="25">
        <v>322.92</v>
      </c>
      <c r="BM7" s="25">
        <v>303.45999999999998</v>
      </c>
      <c r="BN7" s="25">
        <v>307.27999999999997</v>
      </c>
      <c r="BO7" s="25">
        <v>268.07</v>
      </c>
      <c r="BP7" s="25">
        <v>118.11</v>
      </c>
      <c r="BQ7" s="25">
        <v>107.51</v>
      </c>
      <c r="BR7" s="25">
        <v>120.06</v>
      </c>
      <c r="BS7" s="25">
        <v>117.56</v>
      </c>
      <c r="BT7" s="25">
        <v>116.56</v>
      </c>
      <c r="BU7" s="25">
        <v>103.54</v>
      </c>
      <c r="BV7" s="25">
        <v>103.32</v>
      </c>
      <c r="BW7" s="25">
        <v>100.85</v>
      </c>
      <c r="BX7" s="25">
        <v>103.79</v>
      </c>
      <c r="BY7" s="25">
        <v>98.3</v>
      </c>
      <c r="BZ7" s="25">
        <v>97.47</v>
      </c>
      <c r="CA7" s="25">
        <v>202.79</v>
      </c>
      <c r="CB7" s="25">
        <v>217.25</v>
      </c>
      <c r="CC7" s="25">
        <v>193.31</v>
      </c>
      <c r="CD7" s="25">
        <v>197.9</v>
      </c>
      <c r="CE7" s="25">
        <v>199.12</v>
      </c>
      <c r="CF7" s="25">
        <v>167.46</v>
      </c>
      <c r="CG7" s="25">
        <v>168.56</v>
      </c>
      <c r="CH7" s="25">
        <v>167.1</v>
      </c>
      <c r="CI7" s="25">
        <v>167.86</v>
      </c>
      <c r="CJ7" s="25">
        <v>173.68</v>
      </c>
      <c r="CK7" s="25">
        <v>174.75</v>
      </c>
      <c r="CL7" s="25">
        <v>52.03</v>
      </c>
      <c r="CM7" s="25">
        <v>49.83</v>
      </c>
      <c r="CN7" s="25">
        <v>48.44</v>
      </c>
      <c r="CO7" s="25">
        <v>47</v>
      </c>
      <c r="CP7" s="25">
        <v>46.83</v>
      </c>
      <c r="CQ7" s="25">
        <v>59.46</v>
      </c>
      <c r="CR7" s="25">
        <v>59.51</v>
      </c>
      <c r="CS7" s="25">
        <v>59.91</v>
      </c>
      <c r="CT7" s="25">
        <v>59.4</v>
      </c>
      <c r="CU7" s="25">
        <v>59.24</v>
      </c>
      <c r="CV7" s="25">
        <v>59.97</v>
      </c>
      <c r="CW7" s="25">
        <v>92.68</v>
      </c>
      <c r="CX7" s="25">
        <v>92.72</v>
      </c>
      <c r="CY7" s="25">
        <v>93.02</v>
      </c>
      <c r="CZ7" s="25">
        <v>94.83</v>
      </c>
      <c r="DA7" s="25">
        <v>93.1</v>
      </c>
      <c r="DB7" s="25">
        <v>87.41</v>
      </c>
      <c r="DC7" s="25">
        <v>87.08</v>
      </c>
      <c r="DD7" s="25">
        <v>87.26</v>
      </c>
      <c r="DE7" s="25">
        <v>87.57</v>
      </c>
      <c r="DF7" s="25">
        <v>87.26</v>
      </c>
      <c r="DG7" s="25">
        <v>89.76</v>
      </c>
      <c r="DH7" s="25">
        <v>55.52</v>
      </c>
      <c r="DI7" s="25">
        <v>55.49</v>
      </c>
      <c r="DJ7" s="25">
        <v>53.8</v>
      </c>
      <c r="DK7" s="25">
        <v>55.12</v>
      </c>
      <c r="DL7" s="25">
        <v>56.68</v>
      </c>
      <c r="DM7" s="25">
        <v>47.62</v>
      </c>
      <c r="DN7" s="25">
        <v>48.55</v>
      </c>
      <c r="DO7" s="25">
        <v>49.2</v>
      </c>
      <c r="DP7" s="25">
        <v>50.01</v>
      </c>
      <c r="DQ7" s="25">
        <v>50.99</v>
      </c>
      <c r="DR7" s="25">
        <v>51.51</v>
      </c>
      <c r="DS7" s="25">
        <v>24.66</v>
      </c>
      <c r="DT7" s="25">
        <v>25.47</v>
      </c>
      <c r="DU7" s="25">
        <v>26.77</v>
      </c>
      <c r="DV7" s="25">
        <v>27.99</v>
      </c>
      <c r="DW7" s="25">
        <v>29.41</v>
      </c>
      <c r="DX7" s="25">
        <v>16.27</v>
      </c>
      <c r="DY7" s="25">
        <v>17.11</v>
      </c>
      <c r="DZ7" s="25">
        <v>18.329999999999998</v>
      </c>
      <c r="EA7" s="25">
        <v>20.27</v>
      </c>
      <c r="EB7" s="25">
        <v>21.69</v>
      </c>
      <c r="EC7" s="25">
        <v>23.75</v>
      </c>
      <c r="ED7" s="25">
        <v>0.32</v>
      </c>
      <c r="EE7" s="25">
        <v>0.5</v>
      </c>
      <c r="EF7" s="25">
        <v>0.68</v>
      </c>
      <c r="EG7" s="25">
        <v>0.35</v>
      </c>
      <c r="EH7" s="25">
        <v>0.06</v>
      </c>
      <c r="EI7" s="25">
        <v>0.63</v>
      </c>
      <c r="EJ7" s="25">
        <v>0.63</v>
      </c>
      <c r="EK7" s="25">
        <v>0.6</v>
      </c>
      <c r="EL7" s="25">
        <v>0.56000000000000005</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104</v>
      </c>
    </row>
    <row r="12" spans="1:144" x14ac:dyDescent="0.2">
      <c r="B12">
        <v>1</v>
      </c>
      <c r="C12">
        <v>1</v>
      </c>
      <c r="D12">
        <v>2</v>
      </c>
      <c r="E12">
        <v>3</v>
      </c>
      <c r="F12">
        <v>4</v>
      </c>
      <c r="G12" t="s">
        <v>105</v>
      </c>
    </row>
    <row r="13" spans="1:144" x14ac:dyDescent="0.2">
      <c r="B13" t="s">
        <v>106</v>
      </c>
      <c r="C13" t="s">
        <v>107</v>
      </c>
      <c r="D13" t="s">
        <v>108</v>
      </c>
      <c r="E13" t="s">
        <v>107</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PC1901-011</cp:lastModifiedBy>
  <cp:lastPrinted>2024-01-22T04:42:24Z</cp:lastPrinted>
  <dcterms:created xsi:type="dcterms:W3CDTF">2023-12-05T00:57:55Z</dcterms:created>
  <dcterms:modified xsi:type="dcterms:W3CDTF">2024-01-26T06:11:17Z</dcterms:modified>
  <cp:category/>
</cp:coreProperties>
</file>