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wfile01\課別共有\財政課\ホームページ公表\決算（ＨＰ）\R4\"/>
    </mc:Choice>
  </mc:AlternateContent>
  <bookViews>
    <workbookView xWindow="10800" yWindow="225" windowWidth="7680" windowHeight="8040" tabRatio="913" activeTab="1"/>
  </bookViews>
  <sheets>
    <sheet name="会計別決算額" sheetId="3" r:id="rId1"/>
    <sheet name="一般会計決算額 " sheetId="39" r:id="rId2"/>
    <sheet name="公営企業会計決算" sheetId="5" r:id="rId3"/>
    <sheet name="市税決算状況" sheetId="16" state="hidden" r:id="rId4"/>
    <sheet name="年度末市債現在高" sheetId="4" state="hidden" r:id="rId5"/>
    <sheet name="健全化" sheetId="31" state="hidden" r:id="rId6"/>
    <sheet name="市税の決算状況" sheetId="47" r:id="rId7"/>
    <sheet name="年度末市債残高" sheetId="48" r:id="rId8"/>
  </sheets>
  <definedNames>
    <definedName name="_xlnm.Print_Area" localSheetId="1">'一般会計決算額 '!$A$1:$F$47</definedName>
    <definedName name="_xlnm.Print_Area" localSheetId="3">市税決算状況!$A$1:$G$28</definedName>
    <definedName name="あ">会計別決算額!$B$1</definedName>
    <definedName name="い" localSheetId="1">#REF!</definedName>
    <definedName name="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39" l="1"/>
  <c r="D27" i="39"/>
  <c r="C8" i="48"/>
  <c r="E14" i="47"/>
  <c r="F14" i="47" s="1"/>
  <c r="D14" i="47"/>
  <c r="C9" i="4"/>
  <c r="F28" i="16"/>
  <c r="E28" i="16"/>
  <c r="D28" i="16"/>
  <c r="F27" i="16"/>
  <c r="F26" i="16"/>
  <c r="F25" i="16"/>
  <c r="F24" i="16"/>
  <c r="F22" i="16"/>
  <c r="F21" i="16"/>
  <c r="F20" i="16"/>
  <c r="F19" i="16"/>
  <c r="F18" i="16"/>
  <c r="F14" i="16"/>
  <c r="E14" i="16"/>
  <c r="D14" i="16"/>
  <c r="G13" i="16"/>
  <c r="G12" i="16"/>
  <c r="G11" i="16"/>
  <c r="G10" i="16"/>
  <c r="G9" i="16"/>
  <c r="G8" i="16"/>
  <c r="G7" i="16"/>
  <c r="G6" i="16"/>
  <c r="G5" i="16"/>
  <c r="G4" i="16"/>
  <c r="D46" i="39"/>
  <c r="E43" i="39" s="1"/>
  <c r="C46" i="39"/>
  <c r="E25" i="39"/>
  <c r="E26" i="39"/>
  <c r="E19" i="39"/>
  <c r="E15" i="39"/>
  <c r="E14" i="39"/>
  <c r="E7" i="39"/>
  <c r="F9" i="3"/>
  <c r="F10" i="3" s="1"/>
  <c r="D9" i="3"/>
  <c r="D10" i="3" s="1"/>
  <c r="C9" i="3"/>
  <c r="G8" i="3"/>
  <c r="E8" i="3"/>
  <c r="G7" i="3"/>
  <c r="E7" i="3"/>
  <c r="G6" i="3"/>
  <c r="E6" i="3"/>
  <c r="G5" i="3"/>
  <c r="E5" i="3"/>
  <c r="G4" i="3"/>
  <c r="E4" i="3"/>
  <c r="E32" i="39" l="1"/>
  <c r="E33" i="39"/>
  <c r="E44" i="39"/>
  <c r="E45" i="39"/>
  <c r="E36" i="39"/>
  <c r="E37" i="39"/>
  <c r="E38" i="39"/>
  <c r="E34" i="39"/>
  <c r="E35" i="39"/>
  <c r="E39" i="39"/>
  <c r="E40" i="39"/>
  <c r="E41" i="39"/>
  <c r="E42" i="39"/>
  <c r="E16" i="39"/>
  <c r="E5" i="39"/>
  <c r="E17" i="39"/>
  <c r="E6" i="39"/>
  <c r="E18" i="39"/>
  <c r="E8" i="39"/>
  <c r="E20" i="39"/>
  <c r="E9" i="39"/>
  <c r="E21" i="39"/>
  <c r="E10" i="39"/>
  <c r="E22" i="39"/>
  <c r="E11" i="39"/>
  <c r="E23" i="39"/>
  <c r="E12" i="39"/>
  <c r="E24" i="39"/>
  <c r="E13" i="39"/>
  <c r="F6" i="47"/>
  <c r="F7" i="47"/>
  <c r="F8" i="47"/>
  <c r="F13" i="47"/>
  <c r="F5" i="47"/>
  <c r="F9" i="47"/>
  <c r="F10" i="47"/>
  <c r="F11" i="47"/>
  <c r="F12" i="47"/>
  <c r="F4" i="47"/>
  <c r="G9" i="3"/>
  <c r="E9" i="3"/>
  <c r="C10" i="3"/>
  <c r="E10" i="3" s="1"/>
  <c r="E27" i="39" l="1"/>
  <c r="E46" i="39"/>
  <c r="G10" i="3"/>
</calcChain>
</file>

<file path=xl/sharedStrings.xml><?xml version="1.0" encoding="utf-8"?>
<sst xmlns="http://schemas.openxmlformats.org/spreadsheetml/2006/main" count="199" uniqueCount="120">
  <si>
    <t>区　　分</t>
    <rPh sb="0" eb="4">
      <t>クブン</t>
    </rPh>
    <phoneticPr fontId="2"/>
  </si>
  <si>
    <t>支出済額</t>
    <rPh sb="0" eb="2">
      <t>シシュツ</t>
    </rPh>
    <rPh sb="2" eb="3">
      <t>ズ</t>
    </rPh>
    <rPh sb="3" eb="4">
      <t>ガク</t>
    </rPh>
    <phoneticPr fontId="2"/>
  </si>
  <si>
    <t>　      （単位：千円）</t>
    <rPh sb="8" eb="10">
      <t>タンイ</t>
    </rPh>
    <rPh sb="11" eb="12">
      <t>セン</t>
    </rPh>
    <rPh sb="12" eb="13">
      <t>エン</t>
    </rPh>
    <phoneticPr fontId="2"/>
  </si>
  <si>
    <t>予算現額</t>
    <rPh sb="0" eb="2">
      <t>ヨサン</t>
    </rPh>
    <rPh sb="2" eb="3">
      <t>ゲン</t>
    </rPh>
    <rPh sb="3" eb="4">
      <t>ゲンガク</t>
    </rPh>
    <phoneticPr fontId="2"/>
  </si>
  <si>
    <t>特別土地保有税</t>
    <rPh sb="0" eb="2">
      <t>トクベツ</t>
    </rPh>
    <rPh sb="2" eb="4">
      <t>トチ</t>
    </rPh>
    <rPh sb="4" eb="6">
      <t>ホユウ</t>
    </rPh>
    <rPh sb="6" eb="7">
      <t>ゼイ</t>
    </rPh>
    <phoneticPr fontId="2"/>
  </si>
  <si>
    <t>※早期に財政の健全化を図る段階にあるかどうかを判断する基準の数値</t>
    <rPh sb="1" eb="3">
      <t>ソウキ</t>
    </rPh>
    <rPh sb="4" eb="6">
      <t>ザイセイ</t>
    </rPh>
    <rPh sb="7" eb="10">
      <t>ケンゼンカ</t>
    </rPh>
    <rPh sb="11" eb="12">
      <t>ハカ</t>
    </rPh>
    <rPh sb="13" eb="15">
      <t>ダンカイ</t>
    </rPh>
    <rPh sb="23" eb="25">
      <t>ハンダン</t>
    </rPh>
    <rPh sb="27" eb="29">
      <t>キジュン</t>
    </rPh>
    <rPh sb="30" eb="32">
      <t>スウチ</t>
    </rPh>
    <phoneticPr fontId="2"/>
  </si>
  <si>
    <t>歳　　入</t>
    <rPh sb="0" eb="4">
      <t>サイニュウ</t>
    </rPh>
    <phoneticPr fontId="2"/>
  </si>
  <si>
    <t>構成比（%）</t>
    <rPh sb="0" eb="3">
      <t>コウセイヒ</t>
    </rPh>
    <phoneticPr fontId="2"/>
  </si>
  <si>
    <t>都市計画税</t>
    <rPh sb="0" eb="2">
      <t>トシ</t>
    </rPh>
    <rPh sb="2" eb="4">
      <t>ケイカク</t>
    </rPh>
    <rPh sb="4" eb="5">
      <t>ゼイ</t>
    </rPh>
    <phoneticPr fontId="2"/>
  </si>
  <si>
    <t>農  　林  　費</t>
    <rPh sb="0" eb="5">
      <t>ノウリン</t>
    </rPh>
    <rPh sb="8" eb="9">
      <t>ヒ</t>
    </rPh>
    <phoneticPr fontId="2"/>
  </si>
  <si>
    <t>公  　債  　費</t>
    <rPh sb="0" eb="5">
      <t>コウサイ</t>
    </rPh>
    <rPh sb="8" eb="9">
      <t>ヒ</t>
    </rPh>
    <phoneticPr fontId="2"/>
  </si>
  <si>
    <t>衛  　生  　費</t>
    <rPh sb="0" eb="9">
      <t>エイセイヒ</t>
    </rPh>
    <phoneticPr fontId="2"/>
  </si>
  <si>
    <t>収入済額</t>
    <rPh sb="0" eb="2">
      <t>シュウニュウ</t>
    </rPh>
    <rPh sb="2" eb="3">
      <t>ズ</t>
    </rPh>
    <rPh sb="3" eb="4">
      <t>ガク</t>
    </rPh>
    <phoneticPr fontId="2"/>
  </si>
  <si>
    <t>公営企業会計名</t>
    <rPh sb="0" eb="2">
      <t>コウエイ</t>
    </rPh>
    <rPh sb="2" eb="4">
      <t>キギョウ</t>
    </rPh>
    <rPh sb="4" eb="6">
      <t>カイケイ</t>
    </rPh>
    <rPh sb="6" eb="7">
      <t>メイ</t>
    </rPh>
    <phoneticPr fontId="2"/>
  </si>
  <si>
    <t>民　  生  　費</t>
    <rPh sb="0" eb="5">
      <t>ミンセイ</t>
    </rPh>
    <rPh sb="8" eb="9">
      <t>ヒ</t>
    </rPh>
    <phoneticPr fontId="2"/>
  </si>
  <si>
    <t>教　  育  　費</t>
    <rPh sb="0" eb="9">
      <t>キョウイクヒ</t>
    </rPh>
    <phoneticPr fontId="2"/>
  </si>
  <si>
    <t>　　　　（単位：千円）</t>
    <rPh sb="5" eb="7">
      <t>タンイ</t>
    </rPh>
    <rPh sb="8" eb="10">
      <t>センエン</t>
    </rPh>
    <phoneticPr fontId="2"/>
  </si>
  <si>
    <t>会　　　　計　　　　名</t>
    <rPh sb="0" eb="6">
      <t>カイケイ</t>
    </rPh>
    <rPh sb="10" eb="11">
      <t>メイ</t>
    </rPh>
    <phoneticPr fontId="2"/>
  </si>
  <si>
    <t>　(単位：千円)</t>
    <rPh sb="2" eb="4">
      <t>タンイ</t>
    </rPh>
    <rPh sb="5" eb="7">
      <t>センエン</t>
    </rPh>
    <phoneticPr fontId="2"/>
  </si>
  <si>
    <t xml:space="preserve">    （単位：千円）</t>
    <rPh sb="5" eb="7">
      <t>タンイ</t>
    </rPh>
    <rPh sb="8" eb="9">
      <t>セン</t>
    </rPh>
    <rPh sb="9" eb="10">
      <t>センエン</t>
    </rPh>
    <phoneticPr fontId="2"/>
  </si>
  <si>
    <t>歳　　出</t>
    <rPh sb="0" eb="1">
      <t>サイニュウ</t>
    </rPh>
    <rPh sb="3" eb="4">
      <t>デ</t>
    </rPh>
    <phoneticPr fontId="2"/>
  </si>
  <si>
    <t>資金不足なし</t>
    <rPh sb="0" eb="2">
      <t>シキン</t>
    </rPh>
    <rPh sb="2" eb="4">
      <t>フソク</t>
    </rPh>
    <phoneticPr fontId="2"/>
  </si>
  <si>
    <t>総　  務  　費</t>
    <rPh sb="0" eb="9">
      <t>ソウムヒ</t>
    </rPh>
    <phoneticPr fontId="2"/>
  </si>
  <si>
    <t>固定資産税</t>
    <rPh sb="0" eb="2">
      <t>コテイ</t>
    </rPh>
    <rPh sb="2" eb="4">
      <t>シサン</t>
    </rPh>
    <rPh sb="4" eb="5">
      <t>ゼイ</t>
    </rPh>
    <phoneticPr fontId="2"/>
  </si>
  <si>
    <t>労　  働　  費</t>
    <rPh sb="0" eb="9">
      <t>ロウドウヒ</t>
    </rPh>
    <phoneticPr fontId="2"/>
  </si>
  <si>
    <t>商　  工  　費</t>
    <rPh sb="0" eb="5">
      <t>ショウコウ</t>
    </rPh>
    <rPh sb="8" eb="9">
      <t>ヒ</t>
    </rPh>
    <phoneticPr fontId="2"/>
  </si>
  <si>
    <t>後期高齢者医療特別会計</t>
    <rPh sb="0" eb="2">
      <t>コウキ</t>
    </rPh>
    <rPh sb="2" eb="5">
      <t>コウレイシャ</t>
    </rPh>
    <rPh sb="5" eb="7">
      <t>イリョウ</t>
    </rPh>
    <rPh sb="7" eb="9">
      <t>トクベツ</t>
    </rPh>
    <rPh sb="9" eb="11">
      <t>カイケイ</t>
    </rPh>
    <phoneticPr fontId="2"/>
  </si>
  <si>
    <t>土　  木  　費</t>
    <rPh sb="0" eb="5">
      <t>ドボク</t>
    </rPh>
    <rPh sb="8" eb="9">
      <t>ヒ</t>
    </rPh>
    <phoneticPr fontId="2"/>
  </si>
  <si>
    <t>災 害 復 旧 費</t>
    <rPh sb="0" eb="3">
      <t>サイガイ</t>
    </rPh>
    <rPh sb="4" eb="9">
      <t>フッキュウヒ</t>
    </rPh>
    <phoneticPr fontId="2"/>
  </si>
  <si>
    <t>予　  備  　費</t>
    <rPh sb="0" eb="9">
      <t>ヨビヒ</t>
    </rPh>
    <phoneticPr fontId="2"/>
  </si>
  <si>
    <t>合　　　計</t>
    <rPh sb="0" eb="5">
      <t>ゴウケイ</t>
    </rPh>
    <phoneticPr fontId="2"/>
  </si>
  <si>
    <t>市　民　税</t>
    <rPh sb="0" eb="5">
      <t>シミンゼイ</t>
    </rPh>
    <phoneticPr fontId="2"/>
  </si>
  <si>
    <t>赤字額なし
▲24.17</t>
    <rPh sb="0" eb="2">
      <t>アカジ</t>
    </rPh>
    <rPh sb="2" eb="3">
      <t>ガク</t>
    </rPh>
    <phoneticPr fontId="2"/>
  </si>
  <si>
    <t>内訳</t>
    <rPh sb="0" eb="2">
      <t>ウチワケ</t>
    </rPh>
    <phoneticPr fontId="2"/>
  </si>
  <si>
    <t>交付金及び納付金</t>
    <rPh sb="0" eb="3">
      <t>コウフキン</t>
    </rPh>
    <rPh sb="3" eb="4">
      <t>オヨ</t>
    </rPh>
    <rPh sb="5" eb="8">
      <t>ノウフキン</t>
    </rPh>
    <phoneticPr fontId="2"/>
  </si>
  <si>
    <t>軽自動車税</t>
    <rPh sb="0" eb="1">
      <t>ケイ</t>
    </rPh>
    <rPh sb="1" eb="4">
      <t>ジドウシャ</t>
    </rPh>
    <rPh sb="4" eb="5">
      <t>ゼイ</t>
    </rPh>
    <phoneticPr fontId="2"/>
  </si>
  <si>
    <t>市たばこ税</t>
    <rPh sb="0" eb="1">
      <t>シ</t>
    </rPh>
    <rPh sb="4" eb="5">
      <t>ゼイ</t>
    </rPh>
    <phoneticPr fontId="2"/>
  </si>
  <si>
    <t>区　　　　分</t>
    <rPh sb="0" eb="1">
      <t>クブン</t>
    </rPh>
    <rPh sb="5" eb="6">
      <t>ブン</t>
    </rPh>
    <phoneticPr fontId="2"/>
  </si>
  <si>
    <t>諸  支  出  金</t>
    <rPh sb="0" eb="1">
      <t>ショ</t>
    </rPh>
    <rPh sb="3" eb="7">
      <t>シシュツ</t>
    </rPh>
    <rPh sb="9" eb="10">
      <t>キン</t>
    </rPh>
    <phoneticPr fontId="2"/>
  </si>
  <si>
    <t>収入済額</t>
    <rPh sb="0" eb="2">
      <t>シュウニュウ</t>
    </rPh>
    <rPh sb="2" eb="3">
      <t>スミ</t>
    </rPh>
    <rPh sb="3" eb="4">
      <t>ガク</t>
    </rPh>
    <phoneticPr fontId="2"/>
  </si>
  <si>
    <t>消　  防  　費</t>
    <rPh sb="0" eb="5">
      <t>ショウボウ</t>
    </rPh>
    <rPh sb="8" eb="9">
      <t>ヒ</t>
    </rPh>
    <phoneticPr fontId="2"/>
  </si>
  <si>
    <t>調　定　額</t>
    <rPh sb="0" eb="1">
      <t>チョウテイ</t>
    </rPh>
    <rPh sb="2" eb="3">
      <t>テイ</t>
    </rPh>
    <rPh sb="4" eb="5">
      <t>ゲンガク</t>
    </rPh>
    <phoneticPr fontId="2"/>
  </si>
  <si>
    <t>区　　　　　分</t>
    <rPh sb="0" eb="7">
      <t>クブン</t>
    </rPh>
    <phoneticPr fontId="2"/>
  </si>
  <si>
    <t>赤字額なし
▲5.32</t>
    <rPh sb="0" eb="3">
      <t>アカジガク</t>
    </rPh>
    <phoneticPr fontId="2"/>
  </si>
  <si>
    <t>予算現額</t>
    <rPh sb="0" eb="2">
      <t>ヨサン</t>
    </rPh>
    <rPh sb="2" eb="3">
      <t>ゲンザイ</t>
    </rPh>
    <rPh sb="3" eb="4">
      <t>ゲンガク</t>
    </rPh>
    <phoneticPr fontId="2"/>
  </si>
  <si>
    <t>決　算　額</t>
    <rPh sb="0" eb="3">
      <t>ケッサン</t>
    </rPh>
    <rPh sb="4" eb="5">
      <t>ガク</t>
    </rPh>
    <phoneticPr fontId="2"/>
  </si>
  <si>
    <t>収益的収支</t>
    <rPh sb="0" eb="3">
      <t>シュウエキテキ</t>
    </rPh>
    <rPh sb="3" eb="5">
      <t>シュウシ</t>
    </rPh>
    <phoneticPr fontId="2"/>
  </si>
  <si>
    <t>実質赤字比率</t>
    <rPh sb="0" eb="2">
      <t>ジッシツ</t>
    </rPh>
    <rPh sb="2" eb="4">
      <t>アカジ</t>
    </rPh>
    <rPh sb="4" eb="6">
      <t>ヒリツ</t>
    </rPh>
    <phoneticPr fontId="2"/>
  </si>
  <si>
    <t>予　算　額</t>
    <rPh sb="0" eb="3">
      <t>ヨサン</t>
    </rPh>
    <rPh sb="4" eb="5">
      <t>ガク</t>
    </rPh>
    <phoneticPr fontId="2"/>
  </si>
  <si>
    <t>収　　　　　入</t>
    <rPh sb="0" eb="7">
      <t>シュウニュウ</t>
    </rPh>
    <phoneticPr fontId="2"/>
  </si>
  <si>
    <t>支　　　　　出</t>
    <rPh sb="0" eb="7">
      <t>シシュツ</t>
    </rPh>
    <phoneticPr fontId="2"/>
  </si>
  <si>
    <t>　個　　　人</t>
    <rPh sb="1" eb="6">
      <t>コジン</t>
    </rPh>
    <phoneticPr fontId="2"/>
  </si>
  <si>
    <t>資本的収支</t>
    <rPh sb="0" eb="2">
      <t>シホン</t>
    </rPh>
    <rPh sb="2" eb="3">
      <t>シュウエキテキ</t>
    </rPh>
    <rPh sb="3" eb="5">
      <t>シュウシ</t>
    </rPh>
    <phoneticPr fontId="2"/>
  </si>
  <si>
    <t>天理市水道事業会計</t>
    <rPh sb="0" eb="2">
      <t>テンリ</t>
    </rPh>
    <rPh sb="2" eb="3">
      <t>シリツ</t>
    </rPh>
    <rPh sb="3" eb="5">
      <t>スイドウ</t>
    </rPh>
    <rPh sb="5" eb="7">
      <t>ジギョウ</t>
    </rPh>
    <rPh sb="7" eb="9">
      <t>カイケイ</t>
    </rPh>
    <phoneticPr fontId="2"/>
  </si>
  <si>
    <t>　法　　　人</t>
    <rPh sb="1" eb="6">
      <t>ホウジン</t>
    </rPh>
    <phoneticPr fontId="2"/>
  </si>
  <si>
    <t>合　  　計</t>
    <rPh sb="0" eb="6">
      <t>ゴウケイ</t>
    </rPh>
    <phoneticPr fontId="2"/>
  </si>
  <si>
    <t>合　　　計</t>
    <rPh sb="0" eb="1">
      <t>ゴウケイ</t>
    </rPh>
    <rPh sb="4" eb="5">
      <t>ケイ</t>
    </rPh>
    <phoneticPr fontId="2"/>
  </si>
  <si>
    <t>収入率</t>
    <rPh sb="0" eb="2">
      <t>シュウニュウ</t>
    </rPh>
    <rPh sb="2" eb="3">
      <t>リツ</t>
    </rPh>
    <phoneticPr fontId="2"/>
  </si>
  <si>
    <t>資金不足比率</t>
    <rPh sb="0" eb="2">
      <t>シキン</t>
    </rPh>
    <rPh sb="2" eb="4">
      <t>フソク</t>
    </rPh>
    <rPh sb="4" eb="6">
      <t>ヒリツ</t>
    </rPh>
    <phoneticPr fontId="2"/>
  </si>
  <si>
    <t>執行率</t>
    <rPh sb="0" eb="2">
      <t>シッコウ</t>
    </rPh>
    <rPh sb="2" eb="3">
      <t>リツ</t>
    </rPh>
    <phoneticPr fontId="2"/>
  </si>
  <si>
    <t>一　　般　　会　　計</t>
    <rPh sb="0" eb="4">
      <t>イッパン</t>
    </rPh>
    <rPh sb="6" eb="10">
      <t>カイケイ</t>
    </rPh>
    <phoneticPr fontId="2"/>
  </si>
  <si>
    <t>特別会計</t>
    <rPh sb="0" eb="2">
      <t>トクベツ</t>
    </rPh>
    <rPh sb="2" eb="4">
      <t>カイケイ</t>
    </rPh>
    <phoneticPr fontId="2"/>
  </si>
  <si>
    <t>国民健康保険特別会計</t>
    <rPh sb="0" eb="2">
      <t>コクミン</t>
    </rPh>
    <rPh sb="2" eb="4">
      <t>ケンコウ</t>
    </rPh>
    <rPh sb="4" eb="6">
      <t>ホケン</t>
    </rPh>
    <rPh sb="6" eb="8">
      <t>トクベツ</t>
    </rPh>
    <rPh sb="8" eb="10">
      <t>カイケイ</t>
    </rPh>
    <phoneticPr fontId="2"/>
  </si>
  <si>
    <t>介護保険特別会計</t>
    <rPh sb="0" eb="2">
      <t>カイゴ</t>
    </rPh>
    <rPh sb="2" eb="4">
      <t>ホケン</t>
    </rPh>
    <rPh sb="4" eb="6">
      <t>トクベツ</t>
    </rPh>
    <rPh sb="6" eb="8">
      <t>カイケイ</t>
    </rPh>
    <phoneticPr fontId="2"/>
  </si>
  <si>
    <t>住宅新築資金等貸付金特別会計</t>
    <rPh sb="0" eb="2">
      <t>ジュウタク</t>
    </rPh>
    <rPh sb="2" eb="4">
      <t>シンチク</t>
    </rPh>
    <rPh sb="4" eb="6">
      <t>シキン</t>
    </rPh>
    <rPh sb="6" eb="7">
      <t>トウ</t>
    </rPh>
    <rPh sb="7" eb="9">
      <t>カシツケ</t>
    </rPh>
    <rPh sb="9" eb="10">
      <t>キン</t>
    </rPh>
    <rPh sb="10" eb="12">
      <t>トクベツ</t>
    </rPh>
    <rPh sb="12" eb="14">
      <t>カイケイ</t>
    </rPh>
    <phoneticPr fontId="2"/>
  </si>
  <si>
    <t>　　(単位：千円)</t>
    <rPh sb="3" eb="5">
      <t>タンイ</t>
    </rPh>
    <rPh sb="6" eb="8">
      <t>センエン</t>
    </rPh>
    <phoneticPr fontId="2"/>
  </si>
  <si>
    <t>会　　計　　名</t>
    <rPh sb="0" eb="4">
      <t>カイケイ</t>
    </rPh>
    <rPh sb="6" eb="7">
      <t>メイ</t>
    </rPh>
    <phoneticPr fontId="2"/>
  </si>
  <si>
    <t>現　在　高</t>
    <rPh sb="0" eb="3">
      <t>ゲンザイ</t>
    </rPh>
    <rPh sb="4" eb="5">
      <t>タカ</t>
    </rPh>
    <phoneticPr fontId="2"/>
  </si>
  <si>
    <t>合　　　　　計</t>
    <rPh sb="0" eb="7">
      <t>ゴウケイ</t>
    </rPh>
    <phoneticPr fontId="2"/>
  </si>
  <si>
    <t>天理市立病院事業会計</t>
    <rPh sb="0" eb="3">
      <t>テンリシ</t>
    </rPh>
    <rPh sb="3" eb="4">
      <t>リツ</t>
    </rPh>
    <rPh sb="4" eb="6">
      <t>ビョウイン</t>
    </rPh>
    <rPh sb="6" eb="8">
      <t>ジギョウ</t>
    </rPh>
    <rPh sb="8" eb="10">
      <t>カイケイ</t>
    </rPh>
    <phoneticPr fontId="2"/>
  </si>
  <si>
    <t>土地区画整理事業特別会計</t>
    <rPh sb="0" eb="2">
      <t>トチ</t>
    </rPh>
    <rPh sb="2" eb="4">
      <t>クカク</t>
    </rPh>
    <rPh sb="4" eb="6">
      <t>セイリ</t>
    </rPh>
    <rPh sb="6" eb="8">
      <t>ジギョウ</t>
    </rPh>
    <rPh sb="8" eb="10">
      <t>トクベツ</t>
    </rPh>
    <rPh sb="10" eb="12">
      <t>カイケイ</t>
    </rPh>
    <phoneticPr fontId="2"/>
  </si>
  <si>
    <t>システム：
借入先別年度別償還調</t>
    <rPh sb="6" eb="8">
      <t>カリイレ</t>
    </rPh>
    <rPh sb="8" eb="9">
      <t>サキ</t>
    </rPh>
    <rPh sb="9" eb="10">
      <t>ベツ</t>
    </rPh>
    <rPh sb="10" eb="12">
      <t>ネンド</t>
    </rPh>
    <rPh sb="12" eb="13">
      <t>ベツ</t>
    </rPh>
    <rPh sb="13" eb="15">
      <t>ショウカン</t>
    </rPh>
    <rPh sb="15" eb="16">
      <t>シラベ</t>
    </rPh>
    <phoneticPr fontId="2"/>
  </si>
  <si>
    <t>健全化判断比率</t>
    <rPh sb="0" eb="3">
      <t>ケンゼンカ</t>
    </rPh>
    <rPh sb="3" eb="5">
      <t>ハンダン</t>
    </rPh>
    <rPh sb="5" eb="7">
      <t>ヒリツ</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</si>
  <si>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</si>
  <si>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</si>
  <si>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</si>
  <si>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t>
  </si>
  <si>
    <t>事業の規模</t>
    <rPh sb="0" eb="2">
      <t>ジギョウ</t>
    </rPh>
    <rPh sb="3" eb="5">
      <t>キボ</t>
    </rPh>
    <phoneticPr fontId="2"/>
  </si>
  <si>
    <t>　　　　　　(単位：％）</t>
    <rPh sb="7" eb="9">
      <t>タンイ</t>
    </rPh>
    <phoneticPr fontId="2"/>
  </si>
  <si>
    <t>事業の規模とは、営業収益の額から受託工事収益の額を控除した額</t>
    <rPh sb="0" eb="2">
      <t>ジギョウ</t>
    </rPh>
    <rPh sb="3" eb="5">
      <t>キボ</t>
    </rPh>
    <rPh sb="8" eb="10">
      <t>エイギョウ</t>
    </rPh>
    <rPh sb="10" eb="12">
      <t>シュウエキ</t>
    </rPh>
    <rPh sb="13" eb="14">
      <t>ガク</t>
    </rPh>
    <rPh sb="16" eb="18">
      <t>ジュタク</t>
    </rPh>
    <rPh sb="18" eb="20">
      <t>コウジ</t>
    </rPh>
    <rPh sb="20" eb="22">
      <t>シュウエキ</t>
    </rPh>
    <rPh sb="23" eb="24">
      <t>ガク</t>
    </rPh>
    <rPh sb="25" eb="27">
      <t>コウジョ</t>
    </rPh>
    <rPh sb="29" eb="30">
      <t>ガク</t>
    </rPh>
    <phoneticPr fontId="2"/>
  </si>
  <si>
    <t>資金不足比率（％）</t>
    <rPh sb="0" eb="2">
      <t>シキン</t>
    </rPh>
    <rPh sb="2" eb="4">
      <t>フソク</t>
    </rPh>
    <rPh sb="4" eb="6">
      <t>ヒリツ</t>
    </rPh>
    <phoneticPr fontId="2"/>
  </si>
  <si>
    <t>　　　　(単位：千円）</t>
    <rPh sb="5" eb="7">
      <t>タンイ</t>
    </rPh>
    <rPh sb="8" eb="10">
      <t>センエン</t>
    </rPh>
    <phoneticPr fontId="2"/>
  </si>
  <si>
    <t>決算統計０６表</t>
    <rPh sb="0" eb="2">
      <t>ケッサン</t>
    </rPh>
    <rPh sb="2" eb="4">
      <t>トウケイ</t>
    </rPh>
    <rPh sb="6" eb="7">
      <t>ヒョウ</t>
    </rPh>
    <phoneticPr fontId="2"/>
  </si>
  <si>
    <t>天理市水道事業会計</t>
    <rPh sb="0" eb="3">
      <t>テンリシ</t>
    </rPh>
    <rPh sb="3" eb="5">
      <t>スイドウ</t>
    </rPh>
    <rPh sb="5" eb="7">
      <t>ジギョウ</t>
    </rPh>
    <rPh sb="7" eb="9">
      <t>カイケイ</t>
    </rPh>
    <phoneticPr fontId="2"/>
  </si>
  <si>
    <t>天理市下水道事業会計</t>
    <rPh sb="0" eb="3">
      <t>テンリシ</t>
    </rPh>
    <rPh sb="3" eb="6">
      <t>ゲスイドウ</t>
    </rPh>
    <rPh sb="6" eb="8">
      <t>ジギョウ</t>
    </rPh>
    <rPh sb="8" eb="10">
      <t>カイケイ</t>
    </rPh>
    <phoneticPr fontId="2"/>
  </si>
  <si>
    <t xml:space="preserve">    （単位：万円）</t>
    <rPh sb="5" eb="7">
      <t>タンイ</t>
    </rPh>
    <rPh sb="8" eb="9">
      <t>マン</t>
    </rPh>
    <rPh sb="9" eb="10">
      <t>センエン</t>
    </rPh>
    <phoneticPr fontId="2"/>
  </si>
  <si>
    <t>天理市下水道事業会計</t>
    <rPh sb="0" eb="2">
      <t>テンリ</t>
    </rPh>
    <rPh sb="2" eb="3">
      <t>シリツ</t>
    </rPh>
    <rPh sb="3" eb="4">
      <t>シタ</t>
    </rPh>
    <rPh sb="4" eb="6">
      <t>スイドウ</t>
    </rPh>
    <rPh sb="6" eb="8">
      <t>ジギョウ</t>
    </rPh>
    <rPh sb="8" eb="10">
      <t>カイケイ</t>
    </rPh>
    <phoneticPr fontId="2"/>
  </si>
  <si>
    <t>平成23年度市税収入状況（決算）</t>
    <rPh sb="0" eb="2">
      <t>ヘイセイ</t>
    </rPh>
    <rPh sb="4" eb="6">
      <t>ネンド</t>
    </rPh>
    <rPh sb="6" eb="8">
      <t>シゼイ</t>
    </rPh>
    <rPh sb="8" eb="10">
      <t>シュウニュウ</t>
    </rPh>
    <rPh sb="10" eb="12">
      <t>ジョウキョウ</t>
    </rPh>
    <rPh sb="13" eb="15">
      <t>ケッサン</t>
    </rPh>
    <phoneticPr fontId="2"/>
  </si>
  <si>
    <t>平成24年度末　市債現在高</t>
    <rPh sb="0" eb="2">
      <t>ヘイセイ</t>
    </rPh>
    <rPh sb="4" eb="6">
      <t>ネンド</t>
    </rPh>
    <rPh sb="6" eb="7">
      <t>マツ</t>
    </rPh>
    <rPh sb="8" eb="10">
      <t>シサイ</t>
    </rPh>
    <rPh sb="10" eb="13">
      <t>ゲンザイダカ</t>
    </rPh>
    <phoneticPr fontId="2"/>
  </si>
  <si>
    <t>合　　　　計</t>
    <rPh sb="0" eb="6">
      <t>ゴウケイ</t>
    </rPh>
    <phoneticPr fontId="2"/>
  </si>
  <si>
    <t>議  　会  　費</t>
    <rPh sb="0" eb="5">
      <t>ギカイ</t>
    </rPh>
    <rPh sb="8" eb="9">
      <t>ヒヨウ</t>
    </rPh>
    <phoneticPr fontId="2"/>
  </si>
  <si>
    <t xml:space="preserve">        小      計</t>
    <rPh sb="8" eb="9">
      <t>ショウ</t>
    </rPh>
    <rPh sb="15" eb="16">
      <t>ケイ</t>
    </rPh>
    <phoneticPr fontId="2"/>
  </si>
  <si>
    <t>※数値は端数処理のため合計が合わない場合があります。</t>
    <rPh sb="1" eb="3">
      <t>スウチ</t>
    </rPh>
    <rPh sb="4" eb="6">
      <t>ハスウ</t>
    </rPh>
    <rPh sb="6" eb="8">
      <t>ショリ</t>
    </rPh>
    <rPh sb="11" eb="13">
      <t>ゴウケイ</t>
    </rPh>
    <rPh sb="14" eb="15">
      <t>ア</t>
    </rPh>
    <rPh sb="18" eb="20">
      <t>バアイ</t>
    </rPh>
    <phoneticPr fontId="2"/>
  </si>
  <si>
    <t>令和４年度会計別決算額</t>
    <rPh sb="0" eb="2">
      <t>レイワ</t>
    </rPh>
    <rPh sb="3" eb="5">
      <t>ネンド</t>
    </rPh>
    <rPh sb="5" eb="7">
      <t>カイケイ</t>
    </rPh>
    <rPh sb="7" eb="8">
      <t>ベツ</t>
    </rPh>
    <rPh sb="8" eb="10">
      <t>ケッサン</t>
    </rPh>
    <rPh sb="10" eb="11">
      <t>ガク</t>
    </rPh>
    <phoneticPr fontId="2"/>
  </si>
  <si>
    <t>令和４年度　公営企業会計の決算状況</t>
    <rPh sb="0" eb="1">
      <t>レイ</t>
    </rPh>
    <rPh sb="1" eb="2">
      <t>カズ</t>
    </rPh>
    <rPh sb="3" eb="5">
      <t>ネンド</t>
    </rPh>
    <rPh sb="6" eb="8">
      <t>コウエイ</t>
    </rPh>
    <rPh sb="8" eb="10">
      <t>キギョウ</t>
    </rPh>
    <rPh sb="10" eb="12">
      <t>カイケイ</t>
    </rPh>
    <rPh sb="13" eb="15">
      <t>ケッサン</t>
    </rPh>
    <rPh sb="15" eb="17">
      <t>ジョウキョウ</t>
    </rPh>
    <phoneticPr fontId="2"/>
  </si>
  <si>
    <t>令和４年度末　市債現在高</t>
    <rPh sb="0" eb="2">
      <t>レイワ</t>
    </rPh>
    <rPh sb="3" eb="5">
      <t>ネンド</t>
    </rPh>
    <rPh sb="5" eb="6">
      <t>マツ</t>
    </rPh>
    <rPh sb="7" eb="9">
      <t>シサイ</t>
    </rPh>
    <rPh sb="9" eb="12">
      <t>ゲンザイダカ</t>
    </rPh>
    <phoneticPr fontId="2"/>
  </si>
  <si>
    <t>令和４年度市税収入状況（決算）</t>
    <rPh sb="0" eb="1">
      <t>レイ</t>
    </rPh>
    <rPh sb="1" eb="2">
      <t>カズ</t>
    </rPh>
    <rPh sb="3" eb="5">
      <t>ネンド</t>
    </rPh>
    <rPh sb="5" eb="7">
      <t>シゼイ</t>
    </rPh>
    <rPh sb="7" eb="9">
      <t>シュウニュウ</t>
    </rPh>
    <rPh sb="9" eb="11">
      <t>ジョウキョウ</t>
    </rPh>
    <rPh sb="12" eb="14">
      <t>ケッサン</t>
    </rPh>
    <phoneticPr fontId="2"/>
  </si>
  <si>
    <t>令和４年度一般会計決算額</t>
    <rPh sb="0" eb="1">
      <t>レイ</t>
    </rPh>
    <rPh sb="1" eb="2">
      <t>カズ</t>
    </rPh>
    <rPh sb="3" eb="5">
      <t>９ネンド</t>
    </rPh>
    <rPh sb="5" eb="7">
      <t>イッパン</t>
    </rPh>
    <rPh sb="7" eb="9">
      <t>カイケイ</t>
    </rPh>
    <rPh sb="9" eb="11">
      <t>ケッサン</t>
    </rPh>
    <rPh sb="11" eb="12">
      <t>ガク</t>
    </rPh>
    <phoneticPr fontId="2"/>
  </si>
  <si>
    <t>市税</t>
    <rPh sb="0" eb="2">
      <t>シゼイ</t>
    </rPh>
    <phoneticPr fontId="1"/>
  </si>
  <si>
    <t>地方譲与税</t>
    <rPh sb="0" eb="2">
      <t>チホウ</t>
    </rPh>
    <rPh sb="2" eb="4">
      <t>ジョウヨ</t>
    </rPh>
    <rPh sb="4" eb="5">
      <t>ゼイ</t>
    </rPh>
    <phoneticPr fontId="1"/>
  </si>
  <si>
    <t>利子割交付金</t>
    <rPh sb="0" eb="2">
      <t>リシ</t>
    </rPh>
    <rPh sb="2" eb="3">
      <t>ワリ</t>
    </rPh>
    <rPh sb="3" eb="6">
      <t>コウフキン</t>
    </rPh>
    <phoneticPr fontId="1"/>
  </si>
  <si>
    <t>配当割交付金</t>
    <rPh sb="0" eb="2">
      <t>ハイトウ</t>
    </rPh>
    <rPh sb="2" eb="3">
      <t>ワリ</t>
    </rPh>
    <rPh sb="3" eb="6">
      <t>コウフキン</t>
    </rPh>
    <phoneticPr fontId="1"/>
  </si>
  <si>
    <t>株式等譲渡所得割交付金</t>
    <rPh sb="0" eb="2">
      <t>カブシキ</t>
    </rPh>
    <rPh sb="2" eb="3">
      <t>トウ</t>
    </rPh>
    <rPh sb="3" eb="5">
      <t>ジョウト</t>
    </rPh>
    <rPh sb="5" eb="7">
      <t>ショトク</t>
    </rPh>
    <rPh sb="7" eb="8">
      <t>ワリ</t>
    </rPh>
    <rPh sb="8" eb="11">
      <t>コウフキン</t>
    </rPh>
    <phoneticPr fontId="1"/>
  </si>
  <si>
    <t>法人事業税交付金</t>
    <rPh sb="0" eb="2">
      <t>ホウジン</t>
    </rPh>
    <rPh sb="2" eb="5">
      <t>ジギョウゼイ</t>
    </rPh>
    <rPh sb="5" eb="8">
      <t>コウフキン</t>
    </rPh>
    <phoneticPr fontId="1"/>
  </si>
  <si>
    <t>地方消費税交付金</t>
    <rPh sb="0" eb="2">
      <t>チホウ</t>
    </rPh>
    <rPh sb="2" eb="5">
      <t>ショウヒゼイ</t>
    </rPh>
    <rPh sb="5" eb="8">
      <t>コウフキン</t>
    </rPh>
    <phoneticPr fontId="1"/>
  </si>
  <si>
    <t>ゴルフ場利用税交付金</t>
    <rPh sb="3" eb="4">
      <t>ジョウ</t>
    </rPh>
    <rPh sb="4" eb="6">
      <t>リヨウ</t>
    </rPh>
    <rPh sb="6" eb="7">
      <t>ゼイ</t>
    </rPh>
    <rPh sb="7" eb="10">
      <t>コウフキン</t>
    </rPh>
    <phoneticPr fontId="1"/>
  </si>
  <si>
    <t>環境性能割交付金</t>
    <rPh sb="0" eb="2">
      <t>カンキョウ</t>
    </rPh>
    <rPh sb="2" eb="4">
      <t>セイノウ</t>
    </rPh>
    <rPh sb="4" eb="5">
      <t>ワリ</t>
    </rPh>
    <rPh sb="5" eb="8">
      <t>コウフキン</t>
    </rPh>
    <phoneticPr fontId="1"/>
  </si>
  <si>
    <t>地方特例交付金</t>
    <rPh sb="0" eb="2">
      <t>チホウ</t>
    </rPh>
    <rPh sb="2" eb="4">
      <t>トクレイ</t>
    </rPh>
    <rPh sb="4" eb="7">
      <t>コウフキン</t>
    </rPh>
    <phoneticPr fontId="1"/>
  </si>
  <si>
    <t>地方交付税</t>
    <rPh sb="0" eb="2">
      <t>チホウ</t>
    </rPh>
    <rPh sb="2" eb="5">
      <t>コウフゼイ</t>
    </rPh>
    <phoneticPr fontId="1"/>
  </si>
  <si>
    <t>交通安全対策特別交付金</t>
    <rPh sb="0" eb="2">
      <t>コウツウ</t>
    </rPh>
    <rPh sb="2" eb="4">
      <t>アンゼン</t>
    </rPh>
    <rPh sb="4" eb="6">
      <t>タイサク</t>
    </rPh>
    <rPh sb="6" eb="8">
      <t>トクベツ</t>
    </rPh>
    <rPh sb="8" eb="11">
      <t>コウフキン</t>
    </rPh>
    <phoneticPr fontId="1"/>
  </si>
  <si>
    <t>分担金及び負担金</t>
    <rPh sb="0" eb="3">
      <t>ブンタンキン</t>
    </rPh>
    <rPh sb="3" eb="4">
      <t>オヨ</t>
    </rPh>
    <rPh sb="5" eb="8">
      <t>フタンキン</t>
    </rPh>
    <phoneticPr fontId="1"/>
  </si>
  <si>
    <t>使用料及び手数料</t>
    <rPh sb="0" eb="3">
      <t>シヨウリョウ</t>
    </rPh>
    <rPh sb="3" eb="4">
      <t>オヨ</t>
    </rPh>
    <rPh sb="5" eb="8">
      <t>テスウリョウ</t>
    </rPh>
    <phoneticPr fontId="1"/>
  </si>
  <si>
    <t>国庫支出金</t>
    <rPh sb="0" eb="2">
      <t>コッコ</t>
    </rPh>
    <rPh sb="2" eb="5">
      <t>シシュツキン</t>
    </rPh>
    <phoneticPr fontId="1"/>
  </si>
  <si>
    <t>県支出金</t>
    <rPh sb="0" eb="1">
      <t>ケン</t>
    </rPh>
    <rPh sb="1" eb="4">
      <t>シシュツキン</t>
    </rPh>
    <phoneticPr fontId="1"/>
  </si>
  <si>
    <t>財産収入</t>
    <rPh sb="0" eb="2">
      <t>ザイサン</t>
    </rPh>
    <rPh sb="2" eb="4">
      <t>シュウニュウ</t>
    </rPh>
    <phoneticPr fontId="1"/>
  </si>
  <si>
    <t>寄附金</t>
    <rPh sb="0" eb="3">
      <t>キフキン</t>
    </rPh>
    <phoneticPr fontId="1"/>
  </si>
  <si>
    <t>繰入金</t>
    <rPh sb="0" eb="2">
      <t>クリイレ</t>
    </rPh>
    <rPh sb="2" eb="3">
      <t>キン</t>
    </rPh>
    <phoneticPr fontId="1"/>
  </si>
  <si>
    <t>繰越金</t>
    <rPh sb="0" eb="2">
      <t>クリコシ</t>
    </rPh>
    <rPh sb="2" eb="3">
      <t>キン</t>
    </rPh>
    <phoneticPr fontId="1"/>
  </si>
  <si>
    <t>諸収入</t>
    <rPh sb="0" eb="1">
      <t>ショ</t>
    </rPh>
    <rPh sb="1" eb="3">
      <t>シュウニュウ</t>
    </rPh>
    <phoneticPr fontId="1"/>
  </si>
  <si>
    <t>市債</t>
    <rPh sb="0" eb="2">
      <t>シサイ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</si>
</sst>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_);[Red]\(0.0\)"/>
    <numFmt numFmtId="178" formatCode="0.0_ "/>
    <numFmt numFmtId="179" formatCode="0_ "/>
    <numFmt numFmtId="180" formatCode="0.000%"/>
    <numFmt numFmtId="181" formatCode="0.0"/>
    <numFmt numFmtId="182" formatCode="0.00_ "/>
    <numFmt numFmtId="183" formatCode="#,##0_ "/>
  </numFmts>
  <fonts count="14" x14ac:knownFonts="1">
    <font>
      <sz val="11"/>
      <name val="ＭＳ Ｐゴシック"/>
      <family val="3"/>
    </font>
    <font>
      <sz val="11"/>
      <name val="ＭＳ Ｐゴシック"/>
      <family val="3"/>
    </font>
    <font>
      <sz val="6"/>
      <name val="ＭＳ Ｐゴシック"/>
      <family val="3"/>
    </font>
    <font>
      <sz val="14"/>
      <name val="ＭＳ 明朝"/>
      <family val="1"/>
    </font>
    <font>
      <sz val="14"/>
      <name val="ＭＳ Ｐゴシック"/>
      <family val="3"/>
    </font>
    <font>
      <sz val="14"/>
      <color indexed="12"/>
      <name val="ＭＳ 明朝"/>
      <family val="1"/>
    </font>
    <font>
      <sz val="14"/>
      <color theme="1"/>
      <name val="ＭＳ 明朝"/>
      <family val="1"/>
    </font>
    <font>
      <sz val="14"/>
      <color rgb="FF0000FF"/>
      <name val="ＭＳ 明朝"/>
      <family val="1"/>
    </font>
    <font>
      <sz val="16"/>
      <name val="ＭＳ 明朝"/>
      <family val="1"/>
    </font>
    <font>
      <sz val="9"/>
      <name val="ＭＳ 明朝"/>
      <family val="1"/>
    </font>
    <font>
      <sz val="14"/>
      <color indexed="48"/>
      <name val="ＭＳ 明朝"/>
      <family val="1"/>
    </font>
    <font>
      <b/>
      <sz val="16"/>
      <name val="ＭＳ Ｐゴシック"/>
      <family val="3"/>
    </font>
    <font>
      <b/>
      <sz val="14"/>
      <name val="ＭＳ Ｐゴシック"/>
      <family val="3"/>
    </font>
    <font>
      <sz val="10"/>
      <name val="ＭＳ 明朝"/>
      <family val="1"/>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s>
  <borders count="42">
    <border>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3" fillId="0" borderId="0" xfId="0" applyFont="1"/>
    <xf numFmtId="0" fontId="3" fillId="0" borderId="9" xfId="0" applyFont="1" applyBorder="1"/>
    <xf numFmtId="0" fontId="3" fillId="0" borderId="10" xfId="0" applyFont="1" applyBorder="1" applyAlignment="1">
      <alignment horizontal="left"/>
    </xf>
    <xf numFmtId="0" fontId="3" fillId="0" borderId="0" xfId="0" applyFont="1" applyBorder="1"/>
    <xf numFmtId="0" fontId="3" fillId="0" borderId="12" xfId="0" applyFont="1" applyBorder="1" applyAlignment="1">
      <alignment horizontal="center"/>
    </xf>
    <xf numFmtId="38" fontId="3" fillId="0" borderId="13" xfId="2" applyFont="1" applyBorder="1"/>
    <xf numFmtId="38" fontId="3" fillId="0" borderId="14" xfId="2" applyFont="1" applyBorder="1"/>
    <xf numFmtId="38" fontId="5" fillId="0" borderId="15" xfId="2" applyFont="1" applyBorder="1"/>
    <xf numFmtId="38" fontId="5" fillId="0" borderId="16" xfId="2" applyFont="1" applyBorder="1"/>
    <xf numFmtId="38" fontId="6" fillId="0" borderId="14" xfId="2" applyFont="1" applyBorder="1"/>
    <xf numFmtId="38" fontId="7" fillId="0" borderId="15" xfId="2" applyFont="1" applyBorder="1"/>
    <xf numFmtId="38" fontId="7" fillId="0" borderId="16" xfId="2" applyFont="1" applyBorder="1"/>
    <xf numFmtId="176" fontId="5" fillId="0" borderId="13" xfId="3" applyNumberFormat="1" applyFont="1" applyBorder="1"/>
    <xf numFmtId="176" fontId="5" fillId="0" borderId="17" xfId="3" applyNumberFormat="1" applyFont="1" applyBorder="1"/>
    <xf numFmtId="176" fontId="5" fillId="0" borderId="16" xfId="3" applyNumberFormat="1" applyFont="1" applyBorder="1"/>
    <xf numFmtId="0" fontId="3" fillId="0" borderId="19" xfId="0" applyFont="1" applyBorder="1" applyAlignment="1">
      <alignment horizontal="center"/>
    </xf>
    <xf numFmtId="176" fontId="5" fillId="0" borderId="20" xfId="3" applyNumberFormat="1" applyFont="1" applyBorder="1"/>
    <xf numFmtId="176" fontId="5" fillId="0" borderId="21" xfId="3" applyNumberFormat="1" applyFont="1" applyBorder="1"/>
    <xf numFmtId="176" fontId="5" fillId="0" borderId="22" xfId="3" applyNumberFormat="1" applyFont="1" applyBorder="1"/>
    <xf numFmtId="38" fontId="3" fillId="0" borderId="0" xfId="2" applyFont="1"/>
    <xf numFmtId="0" fontId="8" fillId="0" borderId="0" xfId="0" applyFont="1"/>
    <xf numFmtId="0" fontId="3" fillId="0" borderId="0" xfId="0" applyFont="1" applyAlignment="1">
      <alignment horizontal="left"/>
    </xf>
    <xf numFmtId="38" fontId="3" fillId="0" borderId="14" xfId="2" applyFont="1" applyBorder="1" applyAlignment="1">
      <alignment horizontal="center"/>
    </xf>
    <xf numFmtId="38" fontId="3" fillId="0" borderId="14" xfId="2" applyFont="1" applyFill="1" applyBorder="1" applyAlignment="1">
      <alignment horizontal="left" indent="1"/>
    </xf>
    <xf numFmtId="38" fontId="3" fillId="2" borderId="14" xfId="2" applyFont="1" applyFill="1" applyBorder="1" applyAlignment="1">
      <alignment horizontal="center"/>
    </xf>
    <xf numFmtId="38" fontId="3" fillId="0" borderId="0" xfId="2" applyFont="1" applyBorder="1" applyAlignment="1">
      <alignment horizontal="center"/>
    </xf>
    <xf numFmtId="38" fontId="3" fillId="2" borderId="14" xfId="2" applyFont="1" applyFill="1" applyBorder="1"/>
    <xf numFmtId="0" fontId="0" fillId="0" borderId="14" xfId="0" applyBorder="1" applyAlignment="1"/>
    <xf numFmtId="177" fontId="3" fillId="0" borderId="14" xfId="2" applyNumberFormat="1" applyFont="1" applyFill="1" applyBorder="1"/>
    <xf numFmtId="0" fontId="3" fillId="2" borderId="14" xfId="2" applyNumberFormat="1" applyFont="1" applyFill="1" applyBorder="1"/>
    <xf numFmtId="0" fontId="0" fillId="0" borderId="9" xfId="0" applyBorder="1" applyAlignment="1"/>
    <xf numFmtId="178" fontId="3" fillId="0" borderId="14" xfId="0" applyNumberFormat="1" applyFont="1" applyBorder="1"/>
    <xf numFmtId="0" fontId="4" fillId="0" borderId="0" xfId="0" applyFont="1"/>
    <xf numFmtId="0" fontId="4" fillId="0" borderId="18" xfId="0" applyFont="1" applyBorder="1"/>
    <xf numFmtId="0" fontId="4" fillId="0" borderId="14" xfId="0" applyFont="1" applyBorder="1" applyAlignment="1">
      <alignment horizontal="center" vertical="center"/>
    </xf>
    <xf numFmtId="38" fontId="4" fillId="0" borderId="14" xfId="2" applyFont="1" applyBorder="1"/>
    <xf numFmtId="0" fontId="4" fillId="0" borderId="14" xfId="0" applyFont="1" applyBorder="1" applyAlignment="1">
      <alignment vertical="center"/>
    </xf>
    <xf numFmtId="0" fontId="4" fillId="0" borderId="0" xfId="0" applyFont="1" applyAlignment="1">
      <alignment wrapText="1" shrinkToFit="1"/>
    </xf>
    <xf numFmtId="0" fontId="4" fillId="0" borderId="0" xfId="0" applyFont="1" applyAlignment="1">
      <alignment shrinkToFit="1"/>
    </xf>
    <xf numFmtId="179" fontId="0" fillId="0" borderId="0" xfId="0" applyNumberFormat="1"/>
    <xf numFmtId="0" fontId="3" fillId="0" borderId="0" xfId="0" applyFont="1" applyAlignment="1">
      <alignment vertical="center"/>
    </xf>
    <xf numFmtId="38" fontId="3" fillId="0" borderId="25" xfId="2" applyFont="1" applyBorder="1" applyAlignment="1">
      <alignment vertical="center"/>
    </xf>
    <xf numFmtId="0" fontId="8" fillId="0" borderId="0" xfId="0" applyFont="1" applyAlignment="1">
      <alignment vertical="center"/>
    </xf>
    <xf numFmtId="38" fontId="3" fillId="0" borderId="9" xfId="2" applyFont="1" applyBorder="1" applyAlignment="1">
      <alignment vertical="center"/>
    </xf>
    <xf numFmtId="38" fontId="3" fillId="0" borderId="14" xfId="2" applyFont="1" applyBorder="1" applyAlignment="1">
      <alignment vertical="center"/>
    </xf>
    <xf numFmtId="38" fontId="3" fillId="0" borderId="32" xfId="2" applyFont="1" applyBorder="1" applyAlignment="1">
      <alignment horizontal="center" vertical="center"/>
    </xf>
    <xf numFmtId="38" fontId="5" fillId="0" borderId="33" xfId="2" applyFont="1" applyFill="1" applyBorder="1" applyAlignment="1">
      <alignment vertical="center"/>
    </xf>
    <xf numFmtId="38" fontId="3" fillId="0" borderId="34" xfId="2" applyFont="1" applyBorder="1" applyAlignment="1">
      <alignment horizontal="center" vertical="center"/>
    </xf>
    <xf numFmtId="38" fontId="3" fillId="0" borderId="23" xfId="2" applyFont="1" applyBorder="1" applyAlignment="1">
      <alignment vertical="center"/>
    </xf>
    <xf numFmtId="38" fontId="5" fillId="0" borderId="35" xfId="2" applyFont="1" applyFill="1" applyBorder="1" applyAlignment="1">
      <alignment vertical="center"/>
    </xf>
    <xf numFmtId="0" fontId="3" fillId="0" borderId="0" xfId="0" applyFont="1" applyAlignment="1">
      <alignment horizontal="right" vertical="center"/>
    </xf>
    <xf numFmtId="38" fontId="3" fillId="3" borderId="23" xfId="2" applyFont="1" applyFill="1" applyBorder="1" applyAlignment="1">
      <alignment vertical="center"/>
    </xf>
    <xf numFmtId="38" fontId="3" fillId="0" borderId="0" xfId="2" applyFont="1" applyFill="1" applyBorder="1" applyAlignment="1">
      <alignment vertical="center"/>
    </xf>
    <xf numFmtId="38" fontId="3" fillId="0" borderId="36" xfId="2" applyFont="1" applyBorder="1" applyAlignment="1">
      <alignment horizontal="center" vertical="center"/>
    </xf>
    <xf numFmtId="176" fontId="3" fillId="0" borderId="37" xfId="3" applyNumberFormat="1" applyFont="1" applyBorder="1"/>
    <xf numFmtId="176" fontId="3" fillId="4" borderId="37" xfId="3" applyNumberFormat="1" applyFont="1" applyFill="1" applyBorder="1"/>
    <xf numFmtId="176" fontId="3" fillId="0" borderId="38" xfId="3" applyNumberFormat="1" applyFont="1" applyBorder="1"/>
    <xf numFmtId="176" fontId="0" fillId="0" borderId="0" xfId="0" applyNumberFormat="1"/>
    <xf numFmtId="179" fontId="0" fillId="0" borderId="0" xfId="0" applyNumberFormat="1" applyBorder="1" applyAlignment="1">
      <alignment horizontal="distributed" vertical="center" justifyLastLine="1"/>
    </xf>
    <xf numFmtId="180" fontId="3" fillId="0" borderId="37" xfId="3" applyNumberFormat="1" applyFont="1" applyBorder="1"/>
    <xf numFmtId="181" fontId="4" fillId="0" borderId="0" xfId="0" applyNumberFormat="1" applyFont="1" applyBorder="1"/>
    <xf numFmtId="0" fontId="3" fillId="0" borderId="10" xfId="0" applyFont="1" applyFill="1" applyBorder="1"/>
    <xf numFmtId="0" fontId="9" fillId="0" borderId="0" xfId="0" applyFont="1" applyFill="1" applyAlignment="1">
      <alignment wrapText="1"/>
    </xf>
    <xf numFmtId="0" fontId="3" fillId="0" borderId="36" xfId="0" applyFont="1" applyFill="1" applyBorder="1" applyAlignment="1">
      <alignment horizontal="center"/>
    </xf>
    <xf numFmtId="38" fontId="3" fillId="0" borderId="37" xfId="2" applyFont="1" applyFill="1" applyBorder="1"/>
    <xf numFmtId="38" fontId="10" fillId="0" borderId="38" xfId="2" applyFont="1" applyFill="1" applyBorder="1"/>
    <xf numFmtId="0" fontId="0" fillId="0" borderId="0" xfId="0" applyAlignment="1">
      <alignment horizontal="right"/>
    </xf>
    <xf numFmtId="0" fontId="11" fillId="0" borderId="0" xfId="0" applyFont="1"/>
    <xf numFmtId="0" fontId="0" fillId="0" borderId="14" xfId="0" applyBorder="1" applyAlignment="1">
      <alignment horizontal="center" vertical="center" wrapText="1"/>
    </xf>
    <xf numFmtId="0" fontId="4" fillId="0" borderId="39" xfId="0" applyFont="1" applyBorder="1" applyAlignment="1">
      <alignment horizontal="center" wrapText="1"/>
    </xf>
    <xf numFmtId="182" fontId="4" fillId="0" borderId="40" xfId="0" applyNumberFormat="1" applyFont="1" applyBorder="1" applyAlignment="1">
      <alignment horizontal="center"/>
    </xf>
    <xf numFmtId="0" fontId="12" fillId="0" borderId="0" xfId="0" applyFont="1"/>
    <xf numFmtId="0" fontId="0" fillId="0" borderId="41" xfId="0" applyBorder="1" applyAlignment="1">
      <alignment horizontal="center" vertical="center"/>
    </xf>
    <xf numFmtId="0" fontId="0" fillId="0" borderId="13" xfId="0" applyBorder="1" applyAlignment="1">
      <alignment wrapText="1"/>
    </xf>
    <xf numFmtId="0" fontId="0" fillId="0" borderId="14" xfId="0" applyBorder="1"/>
    <xf numFmtId="178" fontId="0" fillId="0" borderId="13" xfId="0" applyNumberForma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39" xfId="0" applyFont="1" applyBorder="1" applyAlignment="1">
      <alignment horizontal="center"/>
    </xf>
    <xf numFmtId="178" fontId="4" fillId="0" borderId="40" xfId="0" applyNumberFormat="1" applyFont="1" applyBorder="1" applyAlignment="1">
      <alignment horizontal="center"/>
    </xf>
    <xf numFmtId="183" fontId="0" fillId="0" borderId="13" xfId="0" applyNumberFormat="1" applyBorder="1"/>
    <xf numFmtId="183" fontId="0" fillId="0" borderId="14" xfId="0" applyNumberFormat="1" applyBorder="1"/>
    <xf numFmtId="38" fontId="5" fillId="0" borderId="0" xfId="1" applyFont="1" applyFill="1" applyBorder="1" applyAlignment="1">
      <alignment vertical="center"/>
    </xf>
    <xf numFmtId="0" fontId="13" fillId="0" borderId="0" xfId="0" applyFont="1"/>
    <xf numFmtId="0" fontId="3" fillId="0" borderId="18" xfId="0" applyFont="1" applyBorder="1" applyAlignment="1">
      <alignment horizontal="center"/>
    </xf>
    <xf numFmtId="0" fontId="3" fillId="0" borderId="1"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left"/>
    </xf>
    <xf numFmtId="0" fontId="3" fillId="0" borderId="8" xfId="0" applyFont="1" applyBorder="1" applyAlignment="1">
      <alignment horizontal="left"/>
    </xf>
    <xf numFmtId="0" fontId="3" fillId="0" borderId="6" xfId="0" applyFont="1" applyBorder="1" applyAlignment="1">
      <alignment horizontal="center"/>
    </xf>
    <xf numFmtId="0" fontId="3" fillId="0" borderId="11" xfId="0" applyFont="1" applyBorder="1" applyAlignment="1">
      <alignment horizontal="center"/>
    </xf>
    <xf numFmtId="0" fontId="3"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3" xfId="0" applyFont="1" applyBorder="1" applyAlignment="1">
      <alignment horizontal="center" vertical="center"/>
    </xf>
    <xf numFmtId="0" fontId="4" fillId="0" borderId="9" xfId="0" applyFont="1" applyBorder="1" applyAlignment="1">
      <alignment horizontal="center" vertical="center"/>
    </xf>
    <xf numFmtId="38" fontId="3" fillId="0" borderId="24" xfId="2" applyFont="1" applyBorder="1" applyAlignment="1">
      <alignment horizontal="center" vertical="center"/>
    </xf>
    <xf numFmtId="38" fontId="3" fillId="0" borderId="28" xfId="2" applyFont="1" applyBorder="1" applyAlignment="1">
      <alignment horizontal="center" vertical="center"/>
    </xf>
    <xf numFmtId="38" fontId="3" fillId="0" borderId="30" xfId="2" applyFont="1" applyBorder="1" applyAlignment="1">
      <alignment horizontal="center" vertical="center"/>
    </xf>
    <xf numFmtId="38" fontId="3" fillId="0" borderId="27" xfId="2" applyFont="1" applyBorder="1" applyAlignment="1">
      <alignment horizontal="center" vertical="center"/>
    </xf>
    <xf numFmtId="38" fontId="3" fillId="0" borderId="29" xfId="2" applyFont="1" applyBorder="1" applyAlignment="1">
      <alignment horizontal="center" vertical="center"/>
    </xf>
    <xf numFmtId="38" fontId="3" fillId="0" borderId="31" xfId="2" applyFont="1" applyBorder="1" applyAlignment="1">
      <alignment horizontal="center" vertical="center"/>
    </xf>
    <xf numFmtId="38" fontId="3" fillId="0" borderId="26" xfId="2" applyFont="1" applyBorder="1" applyAlignment="1">
      <alignment vertical="center" textRotation="255"/>
    </xf>
    <xf numFmtId="0" fontId="3" fillId="0" borderId="24" xfId="0" applyFont="1" applyFill="1" applyBorder="1" applyAlignment="1">
      <alignment horizontal="center"/>
    </xf>
    <xf numFmtId="0" fontId="3" fillId="0" borderId="30" xfId="0" applyFont="1" applyFill="1" applyBorder="1" applyAlignment="1">
      <alignment horizontal="center"/>
    </xf>
    <xf numFmtId="0" fontId="3" fillId="0" borderId="25" xfId="0" applyFont="1" applyFill="1" applyBorder="1" applyAlignment="1">
      <alignment horizontal="center"/>
    </xf>
    <xf numFmtId="0" fontId="3" fillId="0" borderId="9" xfId="0" applyFont="1" applyFill="1" applyBorder="1" applyAlignment="1">
      <alignment horizontal="center"/>
    </xf>
    <xf numFmtId="0" fontId="3" fillId="0" borderId="27" xfId="0" applyFont="1" applyFill="1" applyBorder="1" applyAlignment="1">
      <alignment horizontal="center"/>
    </xf>
    <xf numFmtId="0" fontId="3" fillId="0" borderId="31" xfId="0" applyFont="1" applyFill="1" applyBorder="1" applyAlignment="1">
      <alignment horizontal="center"/>
    </xf>
    <xf numFmtId="0" fontId="3" fillId="0" borderId="3" xfId="0" applyFont="1" applyFill="1" applyBorder="1" applyAlignment="1">
      <alignment vertical="center" textRotation="255" shrinkToFit="1"/>
    </xf>
    <xf numFmtId="0" fontId="3" fillId="0" borderId="4" xfId="0" applyFont="1" applyFill="1" applyBorder="1" applyAlignment="1">
      <alignment vertical="center" textRotation="255" shrinkToFit="1"/>
    </xf>
  </cellXfs>
  <cellStyles count="4">
    <cellStyle name="パーセント" xfId="3" builtinId="5"/>
    <cellStyle name="桁区切り" xfId="2" builtinId="6"/>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85" zoomScaleNormal="85" workbookViewId="0">
      <selection activeCell="B1" sqref="B1"/>
    </sheetView>
  </sheetViews>
  <sheetFormatPr defaultRowHeight="30" customHeight="1" x14ac:dyDescent="0.2"/>
  <cols>
    <col min="1" max="1" width="5.25" style="1" customWidth="1"/>
    <col min="2" max="2" width="39.125" style="1" customWidth="1"/>
    <col min="3" max="3" width="17" style="1" customWidth="1"/>
    <col min="4" max="4" width="17.875" style="1" customWidth="1"/>
    <col min="5" max="5" width="13" style="1" customWidth="1"/>
    <col min="6" max="6" width="18.75" style="1" customWidth="1"/>
    <col min="7" max="7" width="11.625" style="1" customWidth="1"/>
    <col min="8" max="8" width="9" style="1" customWidth="1"/>
    <col min="9" max="16384" width="9" style="1"/>
  </cols>
  <sheetData>
    <row r="1" spans="1:7" ht="30.75" customHeight="1" x14ac:dyDescent="0.2">
      <c r="B1" s="1" t="s">
        <v>93</v>
      </c>
    </row>
    <row r="2" spans="1:7" ht="30" customHeight="1" x14ac:dyDescent="0.2">
      <c r="F2" s="85" t="s">
        <v>16</v>
      </c>
      <c r="G2" s="85"/>
    </row>
    <row r="3" spans="1:7" ht="30" customHeight="1" x14ac:dyDescent="0.2">
      <c r="A3" s="86" t="s">
        <v>17</v>
      </c>
      <c r="B3" s="87"/>
      <c r="C3" s="5" t="s">
        <v>44</v>
      </c>
      <c r="D3" s="5" t="s">
        <v>12</v>
      </c>
      <c r="E3" s="5" t="s">
        <v>57</v>
      </c>
      <c r="F3" s="5" t="s">
        <v>1</v>
      </c>
      <c r="G3" s="16" t="s">
        <v>59</v>
      </c>
    </row>
    <row r="4" spans="1:7" ht="30" customHeight="1" x14ac:dyDescent="0.2">
      <c r="A4" s="88" t="s">
        <v>60</v>
      </c>
      <c r="B4" s="89"/>
      <c r="C4" s="6">
        <v>29975987</v>
      </c>
      <c r="D4" s="6">
        <v>29428097</v>
      </c>
      <c r="E4" s="13">
        <f t="shared" ref="E4:E10" si="0">D4/C4</f>
        <v>0.98172236997567419</v>
      </c>
      <c r="F4" s="6">
        <v>27696322</v>
      </c>
      <c r="G4" s="17">
        <f t="shared" ref="G4:G10" si="1">F4/C4</f>
        <v>0.92395029394695161</v>
      </c>
    </row>
    <row r="5" spans="1:7" ht="30" customHeight="1" x14ac:dyDescent="0.2">
      <c r="A5" s="92" t="s">
        <v>61</v>
      </c>
      <c r="B5" s="2" t="s">
        <v>62</v>
      </c>
      <c r="C5" s="7">
        <v>6742220</v>
      </c>
      <c r="D5" s="7">
        <v>6460644</v>
      </c>
      <c r="E5" s="13">
        <f t="shared" si="0"/>
        <v>0.95823690119871496</v>
      </c>
      <c r="F5" s="7">
        <v>6394901</v>
      </c>
      <c r="G5" s="17">
        <f t="shared" si="1"/>
        <v>0.94848595863083673</v>
      </c>
    </row>
    <row r="6" spans="1:7" ht="30" customHeight="1" x14ac:dyDescent="0.2">
      <c r="A6" s="93"/>
      <c r="B6" s="2" t="s">
        <v>63</v>
      </c>
      <c r="C6" s="7">
        <v>6260978</v>
      </c>
      <c r="D6" s="7">
        <v>6199341</v>
      </c>
      <c r="E6" s="13">
        <f t="shared" si="0"/>
        <v>0.99015537189237846</v>
      </c>
      <c r="F6" s="7">
        <v>5974924</v>
      </c>
      <c r="G6" s="17">
        <f t="shared" si="1"/>
        <v>0.95431161074196391</v>
      </c>
    </row>
    <row r="7" spans="1:7" ht="30" customHeight="1" x14ac:dyDescent="0.2">
      <c r="A7" s="93"/>
      <c r="B7" s="2" t="s">
        <v>26</v>
      </c>
      <c r="C7" s="7">
        <v>936795</v>
      </c>
      <c r="D7" s="10">
        <v>915670</v>
      </c>
      <c r="E7" s="13">
        <f t="shared" si="0"/>
        <v>0.9774497088477202</v>
      </c>
      <c r="F7" s="7">
        <v>912763</v>
      </c>
      <c r="G7" s="17">
        <f t="shared" si="1"/>
        <v>0.97434657529128577</v>
      </c>
    </row>
    <row r="8" spans="1:7" ht="30" customHeight="1" x14ac:dyDescent="0.2">
      <c r="A8" s="93"/>
      <c r="B8" s="2" t="s">
        <v>70</v>
      </c>
      <c r="C8" s="7">
        <v>106860</v>
      </c>
      <c r="D8" s="10">
        <v>106859</v>
      </c>
      <c r="E8" s="13">
        <f t="shared" si="0"/>
        <v>0.99999064196144483</v>
      </c>
      <c r="F8" s="7">
        <v>104382</v>
      </c>
      <c r="G8" s="17">
        <f t="shared" si="1"/>
        <v>0.97681078046041547</v>
      </c>
    </row>
    <row r="9" spans="1:7" ht="30" customHeight="1" x14ac:dyDescent="0.2">
      <c r="A9" s="94"/>
      <c r="B9" s="3" t="s">
        <v>91</v>
      </c>
      <c r="C9" s="8">
        <f>SUM(C5:C8)</f>
        <v>14046853</v>
      </c>
      <c r="D9" s="11">
        <f>SUM(D5:D8)</f>
        <v>13682514</v>
      </c>
      <c r="E9" s="14">
        <f t="shared" si="0"/>
        <v>0.97406258896565656</v>
      </c>
      <c r="F9" s="8">
        <f>SUM(F5:F8)</f>
        <v>13386970</v>
      </c>
      <c r="G9" s="18">
        <f t="shared" si="1"/>
        <v>0.9530227161913063</v>
      </c>
    </row>
    <row r="10" spans="1:7" ht="30" customHeight="1" x14ac:dyDescent="0.2">
      <c r="A10" s="90" t="s">
        <v>56</v>
      </c>
      <c r="B10" s="91"/>
      <c r="C10" s="9">
        <f>C4+C9</f>
        <v>44022840</v>
      </c>
      <c r="D10" s="12">
        <f>D4+D9</f>
        <v>43110611</v>
      </c>
      <c r="E10" s="15">
        <f t="shared" si="0"/>
        <v>0.97927827918416899</v>
      </c>
      <c r="F10" s="9">
        <f>F4+F9</f>
        <v>41083292</v>
      </c>
      <c r="G10" s="19">
        <f t="shared" si="1"/>
        <v>0.93322675229494512</v>
      </c>
    </row>
    <row r="11" spans="1:7" ht="30" customHeight="1" x14ac:dyDescent="0.2">
      <c r="B11" s="4"/>
      <c r="D11" s="1" t="s">
        <v>92</v>
      </c>
      <c r="G11" s="4"/>
    </row>
  </sheetData>
  <mergeCells count="5">
    <mergeCell ref="F2:G2"/>
    <mergeCell ref="A3:B3"/>
    <mergeCell ref="A4:B4"/>
    <mergeCell ref="A10:B10"/>
    <mergeCell ref="A5:A9"/>
  </mergeCells>
  <phoneticPr fontId="2"/>
  <pageMargins left="0.85" right="0.5" top="1" bottom="1" header="0.52" footer="0.51200000000000001"/>
  <pageSetup paperSize="9" orientation="landscape" horizontalDpi="400"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tabSelected="1" zoomScale="130" zoomScaleNormal="130" workbookViewId="0">
      <selection activeCell="B23" sqref="B23"/>
    </sheetView>
  </sheetViews>
  <sheetFormatPr defaultRowHeight="17.100000000000001" customHeight="1" x14ac:dyDescent="0.2"/>
  <cols>
    <col min="1" max="1" width="5.25" style="1" customWidth="1"/>
    <col min="2" max="2" width="30.375" style="1" customWidth="1"/>
    <col min="3" max="3" width="20.875" style="1" customWidth="1"/>
    <col min="4" max="4" width="18.625" style="1" customWidth="1"/>
    <col min="5" max="5" width="7.875" style="1" customWidth="1"/>
    <col min="6" max="6" width="3.125" style="1" customWidth="1"/>
    <col min="7" max="7" width="13.125" style="1" customWidth="1"/>
    <col min="8" max="8" width="19.625" style="1" customWidth="1"/>
    <col min="9" max="9" width="3.25" style="1" customWidth="1"/>
    <col min="10" max="10" width="3.625" style="1" customWidth="1"/>
    <col min="11" max="11" width="4.5" style="1" customWidth="1"/>
    <col min="12" max="12" width="38.75" style="1" customWidth="1"/>
    <col min="13" max="13" width="21.625" style="1" customWidth="1"/>
    <col min="14" max="14" width="6.625" style="1" customWidth="1"/>
    <col min="15" max="15" width="9" style="1" customWidth="1"/>
    <col min="16" max="16384" width="9" style="1"/>
  </cols>
  <sheetData>
    <row r="1" spans="2:9" ht="17.100000000000001" customHeight="1" x14ac:dyDescent="0.2">
      <c r="B1" s="21" t="s">
        <v>97</v>
      </c>
      <c r="F1" s="33"/>
      <c r="G1" s="33"/>
      <c r="H1" s="33"/>
      <c r="I1" s="33"/>
    </row>
    <row r="2" spans="2:9" ht="17.100000000000001" customHeight="1" x14ac:dyDescent="0.2">
      <c r="F2" s="33"/>
      <c r="G2" s="33"/>
      <c r="H2" s="33"/>
      <c r="I2" s="33"/>
    </row>
    <row r="3" spans="2:9" ht="17.100000000000001" customHeight="1" x14ac:dyDescent="0.2">
      <c r="B3" s="22" t="s">
        <v>6</v>
      </c>
      <c r="D3" s="1" t="s">
        <v>2</v>
      </c>
      <c r="F3" s="33"/>
      <c r="G3" s="33"/>
      <c r="H3" s="33"/>
      <c r="I3" s="33"/>
    </row>
    <row r="4" spans="2:9" s="20" customFormat="1" ht="17.100000000000001" customHeight="1" x14ac:dyDescent="0.2">
      <c r="B4" s="23" t="s">
        <v>37</v>
      </c>
      <c r="C4" s="23" t="s">
        <v>3</v>
      </c>
      <c r="D4" s="23" t="s">
        <v>39</v>
      </c>
      <c r="E4" s="28"/>
      <c r="F4" s="33"/>
      <c r="G4" s="33"/>
      <c r="H4" s="33"/>
      <c r="I4" s="33"/>
    </row>
    <row r="5" spans="2:9" s="20" customFormat="1" ht="17.100000000000001" customHeight="1" x14ac:dyDescent="0.2">
      <c r="B5" s="24" t="s">
        <v>98</v>
      </c>
      <c r="C5" s="7">
        <v>7437716</v>
      </c>
      <c r="D5" s="7">
        <v>8196133</v>
      </c>
      <c r="E5" s="29">
        <f t="shared" ref="E5:E26" si="0">D5/$D$27*100</f>
        <v>27.85138638084549</v>
      </c>
      <c r="F5" s="33"/>
      <c r="G5" s="33"/>
      <c r="H5" s="33"/>
      <c r="I5" s="33"/>
    </row>
    <row r="6" spans="2:9" s="20" customFormat="1" ht="17.100000000000001" customHeight="1" x14ac:dyDescent="0.2">
      <c r="B6" s="24" t="s">
        <v>99</v>
      </c>
      <c r="C6" s="7">
        <v>175812</v>
      </c>
      <c r="D6" s="7">
        <v>167373</v>
      </c>
      <c r="E6" s="29">
        <f t="shared" si="0"/>
        <v>0.56875237294480852</v>
      </c>
      <c r="F6" s="33"/>
      <c r="G6" s="33"/>
      <c r="H6" s="33"/>
      <c r="I6" s="33"/>
    </row>
    <row r="7" spans="2:9" s="20" customFormat="1" ht="16.5" customHeight="1" x14ac:dyDescent="0.2">
      <c r="B7" s="24" t="s">
        <v>100</v>
      </c>
      <c r="C7" s="7">
        <v>7003</v>
      </c>
      <c r="D7" s="7">
        <v>3585</v>
      </c>
      <c r="E7" s="29">
        <f t="shared" si="0"/>
        <v>1.2182235229141728E-2</v>
      </c>
      <c r="F7" s="33"/>
      <c r="G7" s="33"/>
      <c r="H7" s="33"/>
      <c r="I7" s="33"/>
    </row>
    <row r="8" spans="2:9" s="20" customFormat="1" ht="17.100000000000001" customHeight="1" x14ac:dyDescent="0.2">
      <c r="B8" s="24" t="s">
        <v>101</v>
      </c>
      <c r="C8" s="7">
        <v>80910</v>
      </c>
      <c r="D8" s="7">
        <v>76067</v>
      </c>
      <c r="E8" s="29">
        <f t="shared" si="0"/>
        <v>0.25848426420505544</v>
      </c>
      <c r="F8" s="33"/>
      <c r="G8" s="33"/>
      <c r="H8" s="33"/>
      <c r="I8" s="33"/>
    </row>
    <row r="9" spans="2:9" s="20" customFormat="1" ht="17.100000000000001" customHeight="1" x14ac:dyDescent="0.2">
      <c r="B9" s="24" t="s">
        <v>102</v>
      </c>
      <c r="C9" s="7">
        <v>92144</v>
      </c>
      <c r="D9" s="7">
        <v>53289</v>
      </c>
      <c r="E9" s="29">
        <f t="shared" si="0"/>
        <v>0.18108204550229667</v>
      </c>
      <c r="F9" s="33"/>
      <c r="G9" s="33"/>
      <c r="H9" s="33"/>
      <c r="I9" s="33"/>
    </row>
    <row r="10" spans="2:9" s="20" customFormat="1" ht="17.100000000000001" customHeight="1" x14ac:dyDescent="0.2">
      <c r="B10" s="24" t="s">
        <v>103</v>
      </c>
      <c r="C10" s="7">
        <v>68419</v>
      </c>
      <c r="D10" s="7">
        <v>100650</v>
      </c>
      <c r="E10" s="29">
        <f t="shared" si="0"/>
        <v>0.34202007693531794</v>
      </c>
      <c r="F10" s="33"/>
      <c r="G10" s="33"/>
      <c r="H10" s="33"/>
      <c r="I10" s="33"/>
    </row>
    <row r="11" spans="2:9" s="20" customFormat="1" ht="17.100000000000001" customHeight="1" x14ac:dyDescent="0.2">
      <c r="B11" s="24" t="s">
        <v>104</v>
      </c>
      <c r="C11" s="7">
        <v>1449235</v>
      </c>
      <c r="D11" s="7">
        <v>1523041</v>
      </c>
      <c r="E11" s="29">
        <f t="shared" si="0"/>
        <v>5.175465474373012</v>
      </c>
      <c r="F11" s="33"/>
      <c r="G11" s="33"/>
      <c r="H11" s="33"/>
      <c r="I11" s="33"/>
    </row>
    <row r="12" spans="2:9" s="20" customFormat="1" ht="17.100000000000001" customHeight="1" x14ac:dyDescent="0.2">
      <c r="B12" s="24" t="s">
        <v>105</v>
      </c>
      <c r="C12" s="7">
        <v>55263</v>
      </c>
      <c r="D12" s="7">
        <v>54784</v>
      </c>
      <c r="E12" s="29">
        <f t="shared" si="0"/>
        <v>0.18616222448906566</v>
      </c>
      <c r="F12" s="33"/>
      <c r="G12" s="33"/>
      <c r="H12" s="33"/>
      <c r="I12" s="33"/>
    </row>
    <row r="13" spans="2:9" s="20" customFormat="1" ht="17.100000000000001" customHeight="1" x14ac:dyDescent="0.2">
      <c r="B13" s="24" t="s">
        <v>106</v>
      </c>
      <c r="C13" s="7">
        <v>24017</v>
      </c>
      <c r="D13" s="7">
        <v>22908</v>
      </c>
      <c r="E13" s="29">
        <f t="shared" si="0"/>
        <v>7.7843973397260444E-2</v>
      </c>
      <c r="F13" s="33"/>
      <c r="G13" s="33"/>
      <c r="H13" s="33"/>
      <c r="I13" s="33"/>
    </row>
    <row r="14" spans="2:9" s="20" customFormat="1" ht="17.100000000000001" customHeight="1" x14ac:dyDescent="0.2">
      <c r="B14" s="24" t="s">
        <v>107</v>
      </c>
      <c r="C14" s="7">
        <v>41999</v>
      </c>
      <c r="D14" s="7">
        <v>53254</v>
      </c>
      <c r="E14" s="29">
        <f t="shared" si="0"/>
        <v>0.18096311154608469</v>
      </c>
      <c r="F14" s="33"/>
      <c r="G14" s="33"/>
      <c r="H14" s="33"/>
      <c r="I14" s="33"/>
    </row>
    <row r="15" spans="2:9" s="20" customFormat="1" ht="17.100000000000001" customHeight="1" x14ac:dyDescent="0.2">
      <c r="B15" s="24" t="s">
        <v>108</v>
      </c>
      <c r="C15" s="7">
        <v>6494482</v>
      </c>
      <c r="D15" s="7">
        <v>6692685</v>
      </c>
      <c r="E15" s="29">
        <f t="shared" si="0"/>
        <v>22.742500135159947</v>
      </c>
      <c r="F15" s="33"/>
      <c r="G15" s="33"/>
      <c r="H15" s="33"/>
      <c r="I15" s="33"/>
    </row>
    <row r="16" spans="2:9" s="20" customFormat="1" ht="17.100000000000001" customHeight="1" x14ac:dyDescent="0.2">
      <c r="B16" s="24" t="s">
        <v>109</v>
      </c>
      <c r="C16" s="7">
        <v>10000</v>
      </c>
      <c r="D16" s="7">
        <v>5549</v>
      </c>
      <c r="E16" s="29">
        <f t="shared" si="0"/>
        <v>1.8856129229151312E-2</v>
      </c>
      <c r="F16" s="33"/>
      <c r="G16" s="33"/>
      <c r="H16" s="33"/>
      <c r="I16" s="33"/>
    </row>
    <row r="17" spans="2:9" s="20" customFormat="1" ht="17.100000000000001" customHeight="1" x14ac:dyDescent="0.2">
      <c r="B17" s="24" t="s">
        <v>110</v>
      </c>
      <c r="C17" s="7">
        <v>185261</v>
      </c>
      <c r="D17" s="7">
        <v>160369</v>
      </c>
      <c r="E17" s="29">
        <f t="shared" si="0"/>
        <v>0.54495198925027333</v>
      </c>
      <c r="F17" s="33"/>
      <c r="G17" s="33"/>
      <c r="H17" s="33"/>
      <c r="I17" s="33"/>
    </row>
    <row r="18" spans="2:9" s="20" customFormat="1" ht="17.100000000000001" customHeight="1" x14ac:dyDescent="0.2">
      <c r="B18" s="24" t="s">
        <v>111</v>
      </c>
      <c r="C18" s="7">
        <v>318965</v>
      </c>
      <c r="D18" s="7">
        <v>289137</v>
      </c>
      <c r="E18" s="29">
        <f t="shared" si="0"/>
        <v>0.98252020849326405</v>
      </c>
      <c r="F18" s="33"/>
      <c r="G18" s="33"/>
      <c r="H18" s="33"/>
      <c r="I18" s="33"/>
    </row>
    <row r="19" spans="2:9" s="20" customFormat="1" ht="17.100000000000001" customHeight="1" x14ac:dyDescent="0.2">
      <c r="B19" s="24" t="s">
        <v>112</v>
      </c>
      <c r="C19" s="7">
        <v>6628847</v>
      </c>
      <c r="D19" s="7">
        <v>6140517</v>
      </c>
      <c r="E19" s="29">
        <f t="shared" si="0"/>
        <v>20.866170857055419</v>
      </c>
      <c r="F19" s="33"/>
      <c r="G19" s="33"/>
      <c r="H19" s="33"/>
      <c r="I19" s="33"/>
    </row>
    <row r="20" spans="2:9" s="20" customFormat="1" ht="17.100000000000001" customHeight="1" x14ac:dyDescent="0.2">
      <c r="B20" s="24" t="s">
        <v>113</v>
      </c>
      <c r="C20" s="7">
        <v>2183038</v>
      </c>
      <c r="D20" s="7">
        <v>2029384</v>
      </c>
      <c r="E20" s="29">
        <f t="shared" si="0"/>
        <v>6.8960762226657062</v>
      </c>
    </row>
    <row r="21" spans="2:9" s="20" customFormat="1" ht="17.100000000000001" customHeight="1" x14ac:dyDescent="0.2">
      <c r="B21" s="24" t="s">
        <v>114</v>
      </c>
      <c r="C21" s="7">
        <v>157651</v>
      </c>
      <c r="D21" s="7">
        <v>214478</v>
      </c>
      <c r="E21" s="29">
        <f t="shared" si="0"/>
        <v>0.72882048744096506</v>
      </c>
    </row>
    <row r="22" spans="2:9" s="20" customFormat="1" ht="17.100000000000001" customHeight="1" x14ac:dyDescent="0.2">
      <c r="B22" s="24" t="s">
        <v>115</v>
      </c>
      <c r="C22" s="7">
        <v>312615</v>
      </c>
      <c r="D22" s="7">
        <v>303595</v>
      </c>
      <c r="E22" s="29">
        <f t="shared" si="0"/>
        <v>1.0316501267479172</v>
      </c>
    </row>
    <row r="23" spans="2:9" s="20" customFormat="1" ht="17.100000000000001" customHeight="1" x14ac:dyDescent="0.2">
      <c r="B23" s="24" t="s">
        <v>116</v>
      </c>
      <c r="C23" s="7">
        <v>637540</v>
      </c>
      <c r="D23" s="7">
        <v>324391</v>
      </c>
      <c r="E23" s="29">
        <f t="shared" si="0"/>
        <v>1.102317285416043</v>
      </c>
    </row>
    <row r="24" spans="2:9" s="20" customFormat="1" ht="17.100000000000001" customHeight="1" x14ac:dyDescent="0.2">
      <c r="B24" s="24" t="s">
        <v>117</v>
      </c>
      <c r="C24" s="7">
        <v>778689</v>
      </c>
      <c r="D24" s="7">
        <v>778689</v>
      </c>
      <c r="E24" s="29">
        <f t="shared" si="0"/>
        <v>2.6460732408215186</v>
      </c>
    </row>
    <row r="25" spans="2:9" s="20" customFormat="1" ht="17.100000000000001" customHeight="1" x14ac:dyDescent="0.2">
      <c r="B25" s="24" t="s">
        <v>118</v>
      </c>
      <c r="C25" s="7">
        <v>930681</v>
      </c>
      <c r="D25" s="7">
        <v>865513</v>
      </c>
      <c r="E25" s="29">
        <f t="shared" si="0"/>
        <v>2.9411110069400679</v>
      </c>
    </row>
    <row r="26" spans="2:9" s="20" customFormat="1" ht="17.100000000000001" customHeight="1" x14ac:dyDescent="0.2">
      <c r="B26" s="24" t="s">
        <v>119</v>
      </c>
      <c r="C26" s="7">
        <v>1481606</v>
      </c>
      <c r="D26" s="7">
        <v>1372706</v>
      </c>
      <c r="E26" s="29">
        <f t="shared" si="0"/>
        <v>4.6646101513121963</v>
      </c>
    </row>
    <row r="27" spans="2:9" s="20" customFormat="1" ht="17.100000000000001" customHeight="1" x14ac:dyDescent="0.2">
      <c r="B27" s="25" t="s">
        <v>89</v>
      </c>
      <c r="C27" s="27">
        <f>SUM(C5:C26)</f>
        <v>29551893</v>
      </c>
      <c r="D27" s="27">
        <f>SUM(D5:D26)</f>
        <v>29428097</v>
      </c>
      <c r="E27" s="30">
        <f>SUM(E5:E26)</f>
        <v>100</v>
      </c>
    </row>
    <row r="28" spans="2:9" s="20" customFormat="1" ht="17.100000000000001" customHeight="1" x14ac:dyDescent="0.2">
      <c r="B28" s="26"/>
      <c r="E28" s="1"/>
    </row>
    <row r="30" spans="2:9" ht="17.100000000000001" customHeight="1" x14ac:dyDescent="0.2">
      <c r="B30" s="22" t="s">
        <v>20</v>
      </c>
      <c r="D30" s="1" t="s">
        <v>2</v>
      </c>
    </row>
    <row r="31" spans="2:9" ht="17.100000000000001" customHeight="1" x14ac:dyDescent="0.2">
      <c r="B31" s="23" t="s">
        <v>42</v>
      </c>
      <c r="C31" s="23" t="s">
        <v>3</v>
      </c>
      <c r="D31" s="23" t="s">
        <v>1</v>
      </c>
      <c r="E31" s="31"/>
    </row>
    <row r="32" spans="2:9" ht="17.100000000000001" customHeight="1" x14ac:dyDescent="0.2">
      <c r="B32" s="24" t="s">
        <v>90</v>
      </c>
      <c r="C32" s="7">
        <v>239390</v>
      </c>
      <c r="D32" s="7">
        <v>224114</v>
      </c>
      <c r="E32" s="32">
        <f t="shared" ref="E32:E45" si="1">D32/$D$46*100</f>
        <v>0.80918328466802503</v>
      </c>
    </row>
    <row r="33" spans="2:5" ht="17.100000000000001" customHeight="1" x14ac:dyDescent="0.2">
      <c r="B33" s="24" t="s">
        <v>22</v>
      </c>
      <c r="C33" s="7">
        <v>4130478</v>
      </c>
      <c r="D33" s="7">
        <v>3866882</v>
      </c>
      <c r="E33" s="32">
        <f t="shared" si="1"/>
        <v>13.961717153697057</v>
      </c>
    </row>
    <row r="34" spans="2:5" ht="17.100000000000001" customHeight="1" x14ac:dyDescent="0.2">
      <c r="B34" s="24" t="s">
        <v>14</v>
      </c>
      <c r="C34" s="7">
        <v>12862582</v>
      </c>
      <c r="D34" s="7">
        <v>11943434</v>
      </c>
      <c r="E34" s="32">
        <f t="shared" si="1"/>
        <v>43.122817647874605</v>
      </c>
    </row>
    <row r="35" spans="2:5" ht="17.100000000000001" customHeight="1" x14ac:dyDescent="0.2">
      <c r="B35" s="24" t="s">
        <v>11</v>
      </c>
      <c r="C35" s="7">
        <v>2525281</v>
      </c>
      <c r="D35" s="7">
        <v>2363093</v>
      </c>
      <c r="E35" s="32">
        <f t="shared" si="1"/>
        <v>8.5321548663448841</v>
      </c>
    </row>
    <row r="36" spans="2:5" ht="17.100000000000001" customHeight="1" x14ac:dyDescent="0.2">
      <c r="B36" s="24" t="s">
        <v>24</v>
      </c>
      <c r="C36" s="7">
        <v>51622</v>
      </c>
      <c r="D36" s="7">
        <v>47471</v>
      </c>
      <c r="E36" s="32">
        <f t="shared" si="1"/>
        <v>0.1713982156691497</v>
      </c>
    </row>
    <row r="37" spans="2:5" ht="17.100000000000001" customHeight="1" x14ac:dyDescent="0.2">
      <c r="B37" s="24" t="s">
        <v>9</v>
      </c>
      <c r="C37" s="7">
        <v>439570</v>
      </c>
      <c r="D37" s="7">
        <v>370511</v>
      </c>
      <c r="E37" s="32">
        <f t="shared" si="1"/>
        <v>1.3377625136565974</v>
      </c>
    </row>
    <row r="38" spans="2:5" ht="17.100000000000001" customHeight="1" x14ac:dyDescent="0.2">
      <c r="B38" s="24" t="s">
        <v>25</v>
      </c>
      <c r="C38" s="7">
        <v>257735</v>
      </c>
      <c r="D38" s="7">
        <v>249455</v>
      </c>
      <c r="E38" s="32">
        <f t="shared" si="1"/>
        <v>0.90067919129042451</v>
      </c>
    </row>
    <row r="39" spans="2:5" ht="17.100000000000001" customHeight="1" x14ac:dyDescent="0.2">
      <c r="B39" s="24" t="s">
        <v>27</v>
      </c>
      <c r="C39" s="7">
        <v>2237150</v>
      </c>
      <c r="D39" s="7">
        <v>2175634</v>
      </c>
      <c r="E39" s="32">
        <f t="shared" si="1"/>
        <v>7.8553176791964541</v>
      </c>
    </row>
    <row r="40" spans="2:5" ht="17.100000000000001" customHeight="1" x14ac:dyDescent="0.2">
      <c r="B40" s="24" t="s">
        <v>40</v>
      </c>
      <c r="C40" s="7">
        <v>839224</v>
      </c>
      <c r="D40" s="7">
        <v>832607</v>
      </c>
      <c r="E40" s="32">
        <f t="shared" si="1"/>
        <v>3.0062007152502312</v>
      </c>
    </row>
    <row r="41" spans="2:5" ht="17.100000000000001" customHeight="1" x14ac:dyDescent="0.2">
      <c r="B41" s="24" t="s">
        <v>15</v>
      </c>
      <c r="C41" s="7">
        <v>3254071</v>
      </c>
      <c r="D41" s="7">
        <v>2989020</v>
      </c>
      <c r="E41" s="32">
        <f t="shared" si="1"/>
        <v>10.79211928544589</v>
      </c>
    </row>
    <row r="42" spans="2:5" ht="17.100000000000001" customHeight="1" x14ac:dyDescent="0.2">
      <c r="B42" s="24" t="s">
        <v>28</v>
      </c>
      <c r="C42" s="7">
        <v>12097</v>
      </c>
      <c r="D42" s="7">
        <v>11548</v>
      </c>
      <c r="E42" s="32">
        <f t="shared" si="1"/>
        <v>4.1695068453315512E-2</v>
      </c>
    </row>
    <row r="43" spans="2:5" ht="17.100000000000001" customHeight="1" x14ac:dyDescent="0.2">
      <c r="B43" s="24" t="s">
        <v>10</v>
      </c>
      <c r="C43" s="7">
        <v>2613410</v>
      </c>
      <c r="D43" s="7">
        <v>2605760</v>
      </c>
      <c r="E43" s="32">
        <f t="shared" si="1"/>
        <v>9.4083253873321304</v>
      </c>
    </row>
    <row r="44" spans="2:5" ht="17.100000000000001" customHeight="1" x14ac:dyDescent="0.2">
      <c r="B44" s="24" t="s">
        <v>38</v>
      </c>
      <c r="C44" s="7">
        <v>16836</v>
      </c>
      <c r="D44" s="7">
        <v>16792</v>
      </c>
      <c r="E44" s="32">
        <f t="shared" si="1"/>
        <v>6.0628991121239532E-2</v>
      </c>
    </row>
    <row r="45" spans="2:5" ht="17.100000000000001" customHeight="1" x14ac:dyDescent="0.2">
      <c r="B45" s="24" t="s">
        <v>29</v>
      </c>
      <c r="C45" s="7">
        <v>8075</v>
      </c>
      <c r="D45" s="7">
        <v>0</v>
      </c>
      <c r="E45" s="32">
        <f t="shared" si="1"/>
        <v>0</v>
      </c>
    </row>
    <row r="46" spans="2:5" ht="17.100000000000001" customHeight="1" x14ac:dyDescent="0.2">
      <c r="B46" s="25" t="s">
        <v>30</v>
      </c>
      <c r="C46" s="27">
        <f>SUM(C32:C45)</f>
        <v>29487521</v>
      </c>
      <c r="D46" s="27">
        <f>SUM(D32:D45)</f>
        <v>27696321</v>
      </c>
      <c r="E46" s="30">
        <f>SUM(E32:E45)</f>
        <v>100</v>
      </c>
    </row>
  </sheetData>
  <phoneticPr fontId="2"/>
  <pageMargins left="1.1023622047244095" right="0.55118110236220474" top="0.98425196850393704" bottom="0.98425196850393704" header="0.51181102362204722" footer="0.51181102362204722"/>
  <pageSetup paperSize="9" scale="85"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2" sqref="A2"/>
    </sheetView>
  </sheetViews>
  <sheetFormatPr defaultRowHeight="24.95" customHeight="1" x14ac:dyDescent="0.2"/>
  <cols>
    <col min="1" max="1" width="5.25" style="33" customWidth="1"/>
    <col min="2" max="3" width="17.625" style="33" customWidth="1"/>
    <col min="4" max="4" width="1.25" style="33" customWidth="1"/>
    <col min="5" max="5" width="15.5" style="33" customWidth="1"/>
    <col min="6" max="6" width="17.5" style="33" customWidth="1"/>
    <col min="7" max="7" width="9" style="33" customWidth="1"/>
    <col min="8" max="16384" width="9" style="33"/>
  </cols>
  <sheetData>
    <row r="1" spans="1:6" ht="24.95" customHeight="1" x14ac:dyDescent="0.2">
      <c r="A1" s="33" t="s">
        <v>94</v>
      </c>
      <c r="F1" s="38"/>
    </row>
    <row r="2" spans="1:6" ht="15.75" customHeight="1" x14ac:dyDescent="0.2">
      <c r="F2" s="39"/>
    </row>
    <row r="4" spans="1:6" ht="24.95" customHeight="1" x14ac:dyDescent="0.2">
      <c r="A4" s="34" t="s">
        <v>53</v>
      </c>
      <c r="B4" s="34"/>
    </row>
    <row r="5" spans="1:6" ht="24.95" customHeight="1" x14ac:dyDescent="0.2">
      <c r="B5" s="33" t="s">
        <v>46</v>
      </c>
      <c r="F5" s="33" t="s">
        <v>18</v>
      </c>
    </row>
    <row r="6" spans="1:6" ht="24.95" customHeight="1" x14ac:dyDescent="0.2">
      <c r="B6" s="95" t="s">
        <v>49</v>
      </c>
      <c r="C6" s="96"/>
      <c r="D6" s="37"/>
      <c r="E6" s="95" t="s">
        <v>50</v>
      </c>
      <c r="F6" s="96"/>
    </row>
    <row r="7" spans="1:6" ht="24.95" customHeight="1" x14ac:dyDescent="0.2">
      <c r="B7" s="35" t="s">
        <v>48</v>
      </c>
      <c r="C7" s="35" t="s">
        <v>45</v>
      </c>
      <c r="D7" s="35"/>
      <c r="E7" s="35" t="s">
        <v>48</v>
      </c>
      <c r="F7" s="35" t="s">
        <v>45</v>
      </c>
    </row>
    <row r="8" spans="1:6" ht="24.95" customHeight="1" x14ac:dyDescent="0.2">
      <c r="B8" s="36">
        <v>1939699</v>
      </c>
      <c r="C8" s="36">
        <v>1921245</v>
      </c>
      <c r="D8" s="36"/>
      <c r="E8" s="36">
        <v>1775464</v>
      </c>
      <c r="F8" s="36">
        <v>1665119</v>
      </c>
    </row>
    <row r="9" spans="1:6" ht="24.95" customHeight="1" x14ac:dyDescent="0.2">
      <c r="B9" s="33" t="s">
        <v>52</v>
      </c>
      <c r="F9" s="33" t="s">
        <v>18</v>
      </c>
    </row>
    <row r="10" spans="1:6" ht="24.95" customHeight="1" x14ac:dyDescent="0.2">
      <c r="B10" s="95" t="s">
        <v>49</v>
      </c>
      <c r="C10" s="96"/>
      <c r="D10" s="37"/>
      <c r="E10" s="95" t="s">
        <v>50</v>
      </c>
      <c r="F10" s="96"/>
    </row>
    <row r="11" spans="1:6" ht="24.95" customHeight="1" x14ac:dyDescent="0.2">
      <c r="B11" s="35" t="s">
        <v>48</v>
      </c>
      <c r="C11" s="35" t="s">
        <v>45</v>
      </c>
      <c r="D11" s="35"/>
      <c r="E11" s="35" t="s">
        <v>48</v>
      </c>
      <c r="F11" s="35" t="s">
        <v>45</v>
      </c>
    </row>
    <row r="12" spans="1:6" ht="24.95" customHeight="1" x14ac:dyDescent="0.2">
      <c r="B12" s="36">
        <v>385675</v>
      </c>
      <c r="C12" s="36">
        <v>383038</v>
      </c>
      <c r="D12" s="36"/>
      <c r="E12" s="36">
        <v>1416913</v>
      </c>
      <c r="F12" s="36">
        <v>523861</v>
      </c>
    </row>
    <row r="14" spans="1:6" ht="24.95" customHeight="1" x14ac:dyDescent="0.2">
      <c r="A14" s="34" t="s">
        <v>86</v>
      </c>
      <c r="B14" s="34"/>
    </row>
    <row r="15" spans="1:6" ht="24.95" customHeight="1" x14ac:dyDescent="0.2">
      <c r="B15" s="33" t="s">
        <v>46</v>
      </c>
      <c r="F15" s="33" t="s">
        <v>18</v>
      </c>
    </row>
    <row r="16" spans="1:6" ht="24.95" customHeight="1" x14ac:dyDescent="0.2">
      <c r="B16" s="95" t="s">
        <v>49</v>
      </c>
      <c r="C16" s="96"/>
      <c r="D16" s="37"/>
      <c r="E16" s="95" t="s">
        <v>50</v>
      </c>
      <c r="F16" s="96"/>
    </row>
    <row r="17" spans="2:6" ht="24.95" customHeight="1" x14ac:dyDescent="0.2">
      <c r="B17" s="35" t="s">
        <v>48</v>
      </c>
      <c r="C17" s="35" t="s">
        <v>45</v>
      </c>
      <c r="D17" s="35"/>
      <c r="E17" s="35" t="s">
        <v>48</v>
      </c>
      <c r="F17" s="35" t="s">
        <v>45</v>
      </c>
    </row>
    <row r="18" spans="2:6" ht="24.95" customHeight="1" x14ac:dyDescent="0.2">
      <c r="B18" s="36">
        <v>2754047</v>
      </c>
      <c r="C18" s="36">
        <v>2713899</v>
      </c>
      <c r="D18" s="36"/>
      <c r="E18" s="36">
        <v>2312242</v>
      </c>
      <c r="F18" s="36">
        <v>2257138</v>
      </c>
    </row>
    <row r="19" spans="2:6" ht="24.95" customHeight="1" x14ac:dyDescent="0.2">
      <c r="B19" s="33" t="s">
        <v>52</v>
      </c>
      <c r="F19" s="33" t="s">
        <v>18</v>
      </c>
    </row>
    <row r="20" spans="2:6" ht="24.95" customHeight="1" x14ac:dyDescent="0.2">
      <c r="B20" s="95" t="s">
        <v>49</v>
      </c>
      <c r="C20" s="96"/>
      <c r="D20" s="37"/>
      <c r="E20" s="95" t="s">
        <v>50</v>
      </c>
      <c r="F20" s="96"/>
    </row>
    <row r="21" spans="2:6" ht="24.95" customHeight="1" x14ac:dyDescent="0.2">
      <c r="B21" s="35" t="s">
        <v>48</v>
      </c>
      <c r="C21" s="35" t="s">
        <v>45</v>
      </c>
      <c r="D21" s="35"/>
      <c r="E21" s="35" t="s">
        <v>48</v>
      </c>
      <c r="F21" s="35" t="s">
        <v>45</v>
      </c>
    </row>
    <row r="22" spans="2:6" ht="24.95" customHeight="1" x14ac:dyDescent="0.2">
      <c r="B22" s="36">
        <v>579607</v>
      </c>
      <c r="C22" s="36">
        <v>385695</v>
      </c>
      <c r="D22" s="36"/>
      <c r="E22" s="36">
        <v>1937833</v>
      </c>
      <c r="F22" s="36">
        <v>1595221</v>
      </c>
    </row>
  </sheetData>
  <mergeCells count="8">
    <mergeCell ref="B20:C20"/>
    <mergeCell ref="E20:F20"/>
    <mergeCell ref="B6:C6"/>
    <mergeCell ref="E6:F6"/>
    <mergeCell ref="B10:C10"/>
    <mergeCell ref="E10:F10"/>
    <mergeCell ref="B16:C16"/>
    <mergeCell ref="E16:F16"/>
  </mergeCells>
  <phoneticPr fontId="2"/>
  <pageMargins left="0.75" right="0.75" top="0.74" bottom="0.64" header="0.51200000000000001" footer="0.51200000000000001"/>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30"/>
  <sheetViews>
    <sheetView view="pageBreakPreview" zoomScale="60" zoomScaleNormal="80" workbookViewId="0">
      <selection activeCell="M23" sqref="M23"/>
    </sheetView>
  </sheetViews>
  <sheetFormatPr defaultRowHeight="27" customHeight="1" x14ac:dyDescent="0.15"/>
  <cols>
    <col min="1" max="1" width="5.25" customWidth="1"/>
    <col min="2" max="2" width="8.875" customWidth="1"/>
    <col min="3" max="3" width="13.875" customWidth="1"/>
    <col min="4" max="4" width="20.625" customWidth="1"/>
    <col min="5" max="5" width="13" customWidth="1"/>
    <col min="6" max="6" width="15.125" customWidth="1"/>
    <col min="7" max="7" width="10" style="40" customWidth="1"/>
  </cols>
  <sheetData>
    <row r="1" spans="1:7" ht="27" customHeight="1" x14ac:dyDescent="0.15">
      <c r="A1" s="41"/>
      <c r="B1" s="43" t="s">
        <v>87</v>
      </c>
      <c r="C1" s="43"/>
      <c r="D1" s="43"/>
      <c r="E1" s="41"/>
      <c r="F1" s="41" t="s">
        <v>82</v>
      </c>
    </row>
    <row r="2" spans="1:7" ht="27" customHeight="1" x14ac:dyDescent="0.15">
      <c r="A2" s="41"/>
      <c r="B2" s="41"/>
      <c r="C2" s="41"/>
      <c r="D2" s="41"/>
      <c r="F2" s="51" t="s">
        <v>19</v>
      </c>
    </row>
    <row r="3" spans="1:7" ht="27" customHeight="1" x14ac:dyDescent="0.15">
      <c r="A3" s="97" t="s">
        <v>0</v>
      </c>
      <c r="B3" s="98"/>
      <c r="C3" s="99"/>
      <c r="D3" s="46" t="s">
        <v>41</v>
      </c>
      <c r="E3" s="48" t="s">
        <v>12</v>
      </c>
      <c r="F3" s="54" t="s">
        <v>7</v>
      </c>
      <c r="G3" s="59"/>
    </row>
    <row r="4" spans="1:7" ht="27" customHeight="1" x14ac:dyDescent="0.2">
      <c r="A4" s="42"/>
      <c r="B4" s="44" t="s">
        <v>31</v>
      </c>
      <c r="C4" s="45"/>
      <c r="D4" s="45">
        <v>3424897</v>
      </c>
      <c r="E4" s="49">
        <v>3183777</v>
      </c>
      <c r="F4" s="55">
        <v>0.41499999999999998</v>
      </c>
      <c r="G4" s="60">
        <f t="shared" ref="G4:G13" si="0">E4/$E$14</f>
        <v>0.41520023599213984</v>
      </c>
    </row>
    <row r="5" spans="1:7" ht="27" customHeight="1" x14ac:dyDescent="0.2">
      <c r="A5" s="103" t="s">
        <v>33</v>
      </c>
      <c r="B5" s="44" t="s">
        <v>51</v>
      </c>
      <c r="C5" s="45"/>
      <c r="D5" s="45">
        <v>3015802</v>
      </c>
      <c r="E5" s="49">
        <v>2783779</v>
      </c>
      <c r="F5" s="55">
        <v>0.36299999999999999</v>
      </c>
      <c r="G5" s="60">
        <f t="shared" si="0"/>
        <v>0.36303600966712274</v>
      </c>
    </row>
    <row r="6" spans="1:7" ht="27" customHeight="1" x14ac:dyDescent="0.2">
      <c r="A6" s="103"/>
      <c r="B6" s="44" t="s">
        <v>54</v>
      </c>
      <c r="C6" s="45"/>
      <c r="D6" s="45">
        <v>409095</v>
      </c>
      <c r="E6" s="49">
        <v>399998</v>
      </c>
      <c r="F6" s="55">
        <v>5.1999999999999998E-2</v>
      </c>
      <c r="G6" s="60">
        <f t="shared" si="0"/>
        <v>5.2164226325017098E-2</v>
      </c>
    </row>
    <row r="7" spans="1:7" ht="27" customHeight="1" x14ac:dyDescent="0.2">
      <c r="A7" s="42"/>
      <c r="B7" s="44" t="s">
        <v>23</v>
      </c>
      <c r="C7" s="45"/>
      <c r="D7" s="45">
        <v>3777661</v>
      </c>
      <c r="E7" s="49">
        <v>3402551</v>
      </c>
      <c r="F7" s="55">
        <v>0.44400000000000001</v>
      </c>
      <c r="G7" s="60">
        <f t="shared" si="0"/>
        <v>0.44373081977013196</v>
      </c>
    </row>
    <row r="8" spans="1:7" ht="27" customHeight="1" x14ac:dyDescent="0.2">
      <c r="A8" s="103" t="s">
        <v>33</v>
      </c>
      <c r="B8" s="44" t="s">
        <v>23</v>
      </c>
      <c r="C8" s="45"/>
      <c r="D8" s="45">
        <v>3751567</v>
      </c>
      <c r="E8" s="49">
        <v>3376457</v>
      </c>
      <c r="F8" s="55">
        <v>0.44</v>
      </c>
      <c r="G8" s="60">
        <f t="shared" si="0"/>
        <v>0.44032786945106789</v>
      </c>
    </row>
    <row r="9" spans="1:7" ht="27" customHeight="1" x14ac:dyDescent="0.2">
      <c r="A9" s="103"/>
      <c r="B9" s="44" t="s">
        <v>34</v>
      </c>
      <c r="C9" s="45"/>
      <c r="D9" s="45">
        <v>26094</v>
      </c>
      <c r="E9" s="49">
        <v>26094</v>
      </c>
      <c r="F9" s="56">
        <v>4.0000000000000001E-3</v>
      </c>
      <c r="G9" s="60">
        <f t="shared" si="0"/>
        <v>3.4029503190640856E-3</v>
      </c>
    </row>
    <row r="10" spans="1:7" ht="27" customHeight="1" x14ac:dyDescent="0.2">
      <c r="A10" s="42"/>
      <c r="B10" s="44" t="s">
        <v>35</v>
      </c>
      <c r="C10" s="45"/>
      <c r="D10" s="45">
        <v>141129</v>
      </c>
      <c r="E10" s="49">
        <v>126022</v>
      </c>
      <c r="F10" s="55">
        <v>1.6E-2</v>
      </c>
      <c r="G10" s="60">
        <f t="shared" si="0"/>
        <v>1.6434682498240753E-2</v>
      </c>
    </row>
    <row r="11" spans="1:7" ht="27" customHeight="1" x14ac:dyDescent="0.2">
      <c r="A11" s="42"/>
      <c r="B11" s="44" t="s">
        <v>36</v>
      </c>
      <c r="C11" s="45"/>
      <c r="D11" s="45">
        <v>437828</v>
      </c>
      <c r="E11" s="49">
        <v>437828</v>
      </c>
      <c r="F11" s="55">
        <v>5.7000000000000002E-2</v>
      </c>
      <c r="G11" s="60">
        <f t="shared" si="0"/>
        <v>5.7097682696987451E-2</v>
      </c>
    </row>
    <row r="12" spans="1:7" ht="27" customHeight="1" x14ac:dyDescent="0.2">
      <c r="A12" s="42"/>
      <c r="B12" s="44" t="s">
        <v>4</v>
      </c>
      <c r="C12" s="45"/>
      <c r="D12" s="45">
        <v>0</v>
      </c>
      <c r="E12" s="49">
        <v>0</v>
      </c>
      <c r="F12" s="55">
        <v>0</v>
      </c>
      <c r="G12" s="60">
        <f t="shared" si="0"/>
        <v>0</v>
      </c>
    </row>
    <row r="13" spans="1:7" ht="27" customHeight="1" x14ac:dyDescent="0.2">
      <c r="A13" s="42"/>
      <c r="B13" s="44" t="s">
        <v>8</v>
      </c>
      <c r="C13" s="45"/>
      <c r="D13" s="45">
        <v>572953</v>
      </c>
      <c r="E13" s="49">
        <v>517874</v>
      </c>
      <c r="F13" s="55">
        <v>6.8000000000000005E-2</v>
      </c>
      <c r="G13" s="60">
        <f t="shared" si="0"/>
        <v>6.7536579042499975E-2</v>
      </c>
    </row>
    <row r="14" spans="1:7" ht="27" customHeight="1" x14ac:dyDescent="0.2">
      <c r="A14" s="100" t="s">
        <v>55</v>
      </c>
      <c r="B14" s="101"/>
      <c r="C14" s="102"/>
      <c r="D14" s="47">
        <f>SUM(D4,D7,D10:D13)</f>
        <v>8354468</v>
      </c>
      <c r="E14" s="50">
        <f>SUM(E4,E7,E10:E13)</f>
        <v>7668052</v>
      </c>
      <c r="F14" s="57">
        <f>F4+F7+F10+F11+F12+F13</f>
        <v>1</v>
      </c>
      <c r="G14" s="61"/>
    </row>
    <row r="15" spans="1:7" ht="27" customHeight="1" x14ac:dyDescent="0.15">
      <c r="A15" s="41"/>
      <c r="B15" s="41"/>
      <c r="C15" s="41"/>
      <c r="D15" s="41"/>
      <c r="E15" s="51"/>
      <c r="F15" s="58"/>
    </row>
    <row r="16" spans="1:7" ht="27" customHeight="1" x14ac:dyDescent="0.15">
      <c r="A16" s="41"/>
      <c r="B16" s="41"/>
      <c r="C16" s="41"/>
      <c r="D16" s="41"/>
      <c r="F16" s="51" t="s">
        <v>85</v>
      </c>
    </row>
    <row r="17" spans="1:6" ht="27" customHeight="1" x14ac:dyDescent="0.15">
      <c r="A17" s="97" t="s">
        <v>0</v>
      </c>
      <c r="B17" s="98"/>
      <c r="C17" s="99"/>
      <c r="D17" s="46" t="s">
        <v>41</v>
      </c>
      <c r="E17" s="48" t="s">
        <v>12</v>
      </c>
      <c r="F17" s="54" t="s">
        <v>7</v>
      </c>
    </row>
    <row r="18" spans="1:6" ht="27" customHeight="1" x14ac:dyDescent="0.2">
      <c r="A18" s="42"/>
      <c r="B18" s="44" t="s">
        <v>31</v>
      </c>
      <c r="C18" s="45"/>
      <c r="D18" s="45">
        <v>342490</v>
      </c>
      <c r="E18" s="52">
        <v>318378</v>
      </c>
      <c r="F18" s="55">
        <f>E18/$E$28</f>
        <v>0.41520073551946063</v>
      </c>
    </row>
    <row r="19" spans="1:6" ht="27" customHeight="1" x14ac:dyDescent="0.2">
      <c r="A19" s="103" t="s">
        <v>33</v>
      </c>
      <c r="B19" s="44" t="s">
        <v>51</v>
      </c>
      <c r="C19" s="45"/>
      <c r="D19" s="45">
        <v>301580</v>
      </c>
      <c r="E19" s="49">
        <v>278378</v>
      </c>
      <c r="F19" s="55">
        <f>E19/$E$28</f>
        <v>0.36303623476633562</v>
      </c>
    </row>
    <row r="20" spans="1:6" ht="27" customHeight="1" x14ac:dyDescent="0.2">
      <c r="A20" s="103"/>
      <c r="B20" s="44" t="s">
        <v>54</v>
      </c>
      <c r="C20" s="45"/>
      <c r="D20" s="45">
        <v>40910</v>
      </c>
      <c r="E20" s="49">
        <v>40000</v>
      </c>
      <c r="F20" s="55">
        <f>E20/$E$28</f>
        <v>5.2164500753124982E-2</v>
      </c>
    </row>
    <row r="21" spans="1:6" ht="27" customHeight="1" x14ac:dyDescent="0.2">
      <c r="A21" s="42"/>
      <c r="B21" s="44" t="s">
        <v>23</v>
      </c>
      <c r="C21" s="45"/>
      <c r="D21" s="45">
        <v>377766</v>
      </c>
      <c r="E21" s="52">
        <v>340255</v>
      </c>
      <c r="F21" s="55">
        <f>E21/$E$28</f>
        <v>0.44373080509386348</v>
      </c>
    </row>
    <row r="22" spans="1:6" ht="27" customHeight="1" x14ac:dyDescent="0.2">
      <c r="A22" s="103" t="s">
        <v>33</v>
      </c>
      <c r="B22" s="44" t="s">
        <v>23</v>
      </c>
      <c r="C22" s="45"/>
      <c r="D22" s="45">
        <v>375157</v>
      </c>
      <c r="E22" s="52">
        <v>337646</v>
      </c>
      <c r="F22" s="55">
        <f>E22/$E$28</f>
        <v>0.44032837553224091</v>
      </c>
    </row>
    <row r="23" spans="1:6" ht="27" customHeight="1" x14ac:dyDescent="0.2">
      <c r="A23" s="103"/>
      <c r="B23" s="44" t="s">
        <v>34</v>
      </c>
      <c r="C23" s="45"/>
      <c r="D23" s="45">
        <v>2609</v>
      </c>
      <c r="E23" s="52">
        <v>2609</v>
      </c>
      <c r="F23" s="56">
        <v>4.0000000000000001E-3</v>
      </c>
    </row>
    <row r="24" spans="1:6" ht="27" customHeight="1" x14ac:dyDescent="0.2">
      <c r="A24" s="42"/>
      <c r="B24" s="44" t="s">
        <v>35</v>
      </c>
      <c r="C24" s="45"/>
      <c r="D24" s="45">
        <v>14113</v>
      </c>
      <c r="E24" s="52">
        <v>12602</v>
      </c>
      <c r="F24" s="55">
        <f>E24/$E$28</f>
        <v>1.6434425962272025E-2</v>
      </c>
    </row>
    <row r="25" spans="1:6" ht="27" customHeight="1" x14ac:dyDescent="0.2">
      <c r="A25" s="42"/>
      <c r="B25" s="44" t="s">
        <v>36</v>
      </c>
      <c r="C25" s="45"/>
      <c r="D25" s="45">
        <v>43783</v>
      </c>
      <c r="E25" s="52">
        <v>43783</v>
      </c>
      <c r="F25" s="55">
        <f>E25/$E$28</f>
        <v>5.7097958411851772E-2</v>
      </c>
    </row>
    <row r="26" spans="1:6" ht="27" customHeight="1" x14ac:dyDescent="0.2">
      <c r="A26" s="42"/>
      <c r="B26" s="44" t="s">
        <v>4</v>
      </c>
      <c r="C26" s="45"/>
      <c r="D26" s="45">
        <v>0</v>
      </c>
      <c r="E26" s="52">
        <v>0</v>
      </c>
      <c r="F26" s="55">
        <f>E26/$E$28</f>
        <v>0</v>
      </c>
    </row>
    <row r="27" spans="1:6" ht="27" customHeight="1" x14ac:dyDescent="0.2">
      <c r="A27" s="42"/>
      <c r="B27" s="44" t="s">
        <v>8</v>
      </c>
      <c r="C27" s="45"/>
      <c r="D27" s="45">
        <v>57295</v>
      </c>
      <c r="E27" s="52">
        <v>51787</v>
      </c>
      <c r="F27" s="55">
        <f>E27/$E$28</f>
        <v>6.7536075012552085E-2</v>
      </c>
    </row>
    <row r="28" spans="1:6" ht="27" customHeight="1" x14ac:dyDescent="0.2">
      <c r="A28" s="100" t="s">
        <v>55</v>
      </c>
      <c r="B28" s="101"/>
      <c r="C28" s="102"/>
      <c r="D28" s="47">
        <f>SUM(D18,D21,D24:D27)</f>
        <v>835447</v>
      </c>
      <c r="E28" s="50">
        <f>SUM(E18,E21,E24:E27)</f>
        <v>766805</v>
      </c>
      <c r="F28" s="57">
        <f>SUM(F19:F20,F22:F23,F24:F27)</f>
        <v>1.0005975704383774</v>
      </c>
    </row>
    <row r="30" spans="1:6" ht="27" customHeight="1" x14ac:dyDescent="0.15">
      <c r="E30" s="53"/>
    </row>
  </sheetData>
  <mergeCells count="8">
    <mergeCell ref="A3:C3"/>
    <mergeCell ref="A14:C14"/>
    <mergeCell ref="A17:C17"/>
    <mergeCell ref="A28:C28"/>
    <mergeCell ref="A5:A6"/>
    <mergeCell ref="A8:A9"/>
    <mergeCell ref="A19:A20"/>
    <mergeCell ref="A22:A23"/>
  </mergeCells>
  <phoneticPr fontId="2"/>
  <pageMargins left="0.9" right="0.49" top="1" bottom="1" header="0.51200000000000001" footer="0.51200000000000001"/>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C9"/>
  <sheetViews>
    <sheetView workbookViewId="0">
      <selection activeCell="D11" sqref="D11"/>
    </sheetView>
  </sheetViews>
  <sheetFormatPr defaultRowHeight="30" customHeight="1" x14ac:dyDescent="0.2"/>
  <cols>
    <col min="1" max="1" width="5.25" style="1" customWidth="1"/>
    <col min="2" max="2" width="39.75" style="1" customWidth="1"/>
    <col min="3" max="3" width="20.125" style="1" customWidth="1"/>
    <col min="4" max="4" width="14.625" style="1" bestFit="1" customWidth="1"/>
    <col min="5" max="5" width="13" style="1" customWidth="1"/>
    <col min="6" max="6" width="19.625" style="1" customWidth="1"/>
    <col min="7" max="7" width="9" style="1" customWidth="1"/>
    <col min="8" max="16384" width="9" style="1"/>
  </cols>
  <sheetData>
    <row r="1" spans="1:3" ht="30" customHeight="1" x14ac:dyDescent="0.2">
      <c r="C1" s="63" t="s">
        <v>71</v>
      </c>
    </row>
    <row r="3" spans="1:3" ht="30" customHeight="1" x14ac:dyDescent="0.2">
      <c r="A3" s="1" t="s">
        <v>88</v>
      </c>
    </row>
    <row r="4" spans="1:3" ht="30" customHeight="1" x14ac:dyDescent="0.2">
      <c r="C4" s="1" t="s">
        <v>65</v>
      </c>
    </row>
    <row r="5" spans="1:3" ht="30" customHeight="1" x14ac:dyDescent="0.2">
      <c r="A5" s="104" t="s">
        <v>66</v>
      </c>
      <c r="B5" s="105"/>
      <c r="C5" s="64" t="s">
        <v>67</v>
      </c>
    </row>
    <row r="6" spans="1:3" ht="30" customHeight="1" x14ac:dyDescent="0.2">
      <c r="A6" s="106" t="s">
        <v>60</v>
      </c>
      <c r="B6" s="107"/>
      <c r="C6" s="65">
        <v>24360030</v>
      </c>
    </row>
    <row r="7" spans="1:3" ht="39.950000000000003" customHeight="1" x14ac:dyDescent="0.2">
      <c r="A7" s="110" t="s">
        <v>61</v>
      </c>
      <c r="B7" s="2" t="s">
        <v>64</v>
      </c>
      <c r="C7" s="65">
        <v>71115</v>
      </c>
    </row>
    <row r="8" spans="1:3" ht="39.950000000000003" customHeight="1" x14ac:dyDescent="0.2">
      <c r="A8" s="111"/>
      <c r="B8" s="62" t="s">
        <v>70</v>
      </c>
      <c r="C8" s="65">
        <v>272085</v>
      </c>
    </row>
    <row r="9" spans="1:3" ht="30" customHeight="1" x14ac:dyDescent="0.2">
      <c r="A9" s="108" t="s">
        <v>68</v>
      </c>
      <c r="B9" s="109"/>
      <c r="C9" s="66">
        <f>SUM(C6:C8)</f>
        <v>24703230</v>
      </c>
    </row>
  </sheetData>
  <mergeCells count="4">
    <mergeCell ref="A5:B5"/>
    <mergeCell ref="A6:B6"/>
    <mergeCell ref="A9:B9"/>
    <mergeCell ref="A7:A8"/>
  </mergeCells>
  <phoneticPr fontId="2"/>
  <pageMargins left="0.75" right="0.75" top="1" bottom="1" header="0.51200000000000001" footer="0.51200000000000001"/>
  <pageSetup paperSize="9"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2:E17"/>
  <sheetViews>
    <sheetView workbookViewId="0">
      <selection activeCell="C9" sqref="C9"/>
    </sheetView>
  </sheetViews>
  <sheetFormatPr defaultRowHeight="13.5" x14ac:dyDescent="0.15"/>
  <cols>
    <col min="1" max="1" width="4.625" customWidth="1"/>
    <col min="2" max="2" width="19.625" customWidth="1"/>
    <col min="3" max="5" width="17.25" customWidth="1"/>
  </cols>
  <sheetData>
    <row r="2" spans="1:5" ht="18.75" x14ac:dyDescent="0.2">
      <c r="B2" s="68" t="s">
        <v>72</v>
      </c>
    </row>
    <row r="3" spans="1:5" x14ac:dyDescent="0.15">
      <c r="E3" t="s">
        <v>78</v>
      </c>
    </row>
    <row r="4" spans="1:5" ht="28.5" customHeight="1" x14ac:dyDescent="0.15">
      <c r="B4" s="69" t="s">
        <v>47</v>
      </c>
      <c r="C4" s="69" t="s">
        <v>73</v>
      </c>
      <c r="D4" s="69" t="s">
        <v>74</v>
      </c>
      <c r="E4" s="69" t="s">
        <v>75</v>
      </c>
    </row>
    <row r="5" spans="1:5" ht="43.5" customHeight="1" x14ac:dyDescent="0.2">
      <c r="B5" s="70" t="s">
        <v>43</v>
      </c>
      <c r="C5" s="70" t="s">
        <v>32</v>
      </c>
      <c r="D5" s="79">
        <v>10.8</v>
      </c>
      <c r="E5" s="79">
        <v>102.4</v>
      </c>
    </row>
    <row r="6" spans="1:5" ht="22.5" customHeight="1" x14ac:dyDescent="0.2">
      <c r="A6" s="67" t="s">
        <v>76</v>
      </c>
      <c r="B6" s="71">
        <v>12.85</v>
      </c>
      <c r="C6" s="71">
        <v>17.850000000000001</v>
      </c>
      <c r="D6" s="80">
        <v>25</v>
      </c>
      <c r="E6" s="80">
        <v>350</v>
      </c>
    </row>
    <row r="7" spans="1:5" ht="20.25" customHeight="1" x14ac:dyDescent="0.15">
      <c r="B7" t="s">
        <v>5</v>
      </c>
    </row>
    <row r="10" spans="1:5" ht="22.5" customHeight="1" x14ac:dyDescent="0.2">
      <c r="B10" s="72" t="s">
        <v>58</v>
      </c>
    </row>
    <row r="11" spans="1:5" x14ac:dyDescent="0.15">
      <c r="D11" t="s">
        <v>81</v>
      </c>
    </row>
    <row r="12" spans="1:5" ht="24.75" customHeight="1" x14ac:dyDescent="0.15">
      <c r="B12" s="73" t="s">
        <v>13</v>
      </c>
      <c r="C12" s="73" t="s">
        <v>80</v>
      </c>
      <c r="D12" s="73" t="s">
        <v>77</v>
      </c>
    </row>
    <row r="13" spans="1:5" ht="32.25" customHeight="1" x14ac:dyDescent="0.15">
      <c r="B13" s="74" t="s">
        <v>69</v>
      </c>
      <c r="C13" s="76">
        <v>9.6999999999999993</v>
      </c>
      <c r="D13" s="81">
        <v>1575301</v>
      </c>
    </row>
    <row r="14" spans="1:5" ht="32.25" customHeight="1" x14ac:dyDescent="0.15">
      <c r="B14" s="75" t="s">
        <v>83</v>
      </c>
      <c r="C14" s="77" t="s">
        <v>21</v>
      </c>
      <c r="D14" s="82">
        <v>2326830</v>
      </c>
    </row>
    <row r="15" spans="1:5" ht="32.25" customHeight="1" x14ac:dyDescent="0.15">
      <c r="B15" s="75" t="s">
        <v>84</v>
      </c>
      <c r="C15" s="78" t="s">
        <v>21</v>
      </c>
      <c r="D15" s="82">
        <v>1276678</v>
      </c>
    </row>
    <row r="16" spans="1:5" ht="6.75" customHeight="1" x14ac:dyDescent="0.15"/>
    <row r="17" spans="2:2" x14ac:dyDescent="0.15">
      <c r="B17" t="s">
        <v>79</v>
      </c>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I15" sqref="I15"/>
    </sheetView>
  </sheetViews>
  <sheetFormatPr defaultRowHeight="13.5" x14ac:dyDescent="0.15"/>
  <cols>
    <col min="1" max="1" width="5.25" customWidth="1"/>
    <col min="2" max="2" width="8.875" customWidth="1"/>
    <col min="3" max="3" width="13.875" customWidth="1"/>
    <col min="4" max="5" width="20" customWidth="1"/>
    <col min="6" max="6" width="15.125" customWidth="1"/>
    <col min="7" max="7" width="3.25" customWidth="1"/>
    <col min="8" max="8" width="12.75" customWidth="1"/>
  </cols>
  <sheetData>
    <row r="1" spans="1:7" ht="27" customHeight="1" x14ac:dyDescent="0.15">
      <c r="A1" s="41"/>
      <c r="B1" s="43" t="s">
        <v>96</v>
      </c>
      <c r="C1" s="43"/>
      <c r="D1" s="43"/>
      <c r="E1" s="41"/>
      <c r="F1" s="41"/>
    </row>
    <row r="2" spans="1:7" ht="27" customHeight="1" x14ac:dyDescent="0.15">
      <c r="A2" s="41"/>
      <c r="B2" s="41"/>
      <c r="C2" s="41"/>
      <c r="D2" s="41"/>
      <c r="F2" s="51" t="s">
        <v>19</v>
      </c>
    </row>
    <row r="3" spans="1:7" ht="27" customHeight="1" x14ac:dyDescent="0.15">
      <c r="A3" s="97" t="s">
        <v>0</v>
      </c>
      <c r="B3" s="98"/>
      <c r="C3" s="99"/>
      <c r="D3" s="46" t="s">
        <v>41</v>
      </c>
      <c r="E3" s="48" t="s">
        <v>12</v>
      </c>
      <c r="F3" s="54" t="s">
        <v>7</v>
      </c>
    </row>
    <row r="4" spans="1:7" ht="27" customHeight="1" x14ac:dyDescent="0.2">
      <c r="A4" s="42"/>
      <c r="B4" s="44" t="s">
        <v>31</v>
      </c>
      <c r="C4" s="45"/>
      <c r="D4" s="45">
        <v>3462598</v>
      </c>
      <c r="E4" s="45">
        <v>3348185</v>
      </c>
      <c r="F4" s="55">
        <f t="shared" ref="F4:F14" si="0">E4/$E$14</f>
        <v>0.40850789024531448</v>
      </c>
    </row>
    <row r="5" spans="1:7" ht="27" customHeight="1" x14ac:dyDescent="0.2">
      <c r="A5" s="103" t="s">
        <v>33</v>
      </c>
      <c r="B5" s="44" t="s">
        <v>51</v>
      </c>
      <c r="C5" s="45"/>
      <c r="D5" s="45">
        <v>2802783</v>
      </c>
      <c r="E5" s="49">
        <v>2691698</v>
      </c>
      <c r="F5" s="55">
        <f t="shared" si="0"/>
        <v>0.32841072735154492</v>
      </c>
    </row>
    <row r="6" spans="1:7" ht="27" customHeight="1" x14ac:dyDescent="0.2">
      <c r="A6" s="103"/>
      <c r="B6" s="44" t="s">
        <v>54</v>
      </c>
      <c r="C6" s="45"/>
      <c r="D6" s="45">
        <v>659815</v>
      </c>
      <c r="E6" s="49">
        <v>656487</v>
      </c>
      <c r="F6" s="55">
        <f t="shared" si="0"/>
        <v>8.0097162893769544E-2</v>
      </c>
    </row>
    <row r="7" spans="1:7" ht="27" customHeight="1" x14ac:dyDescent="0.2">
      <c r="A7" s="42"/>
      <c r="B7" s="44" t="s">
        <v>23</v>
      </c>
      <c r="C7" s="45"/>
      <c r="D7" s="45">
        <v>3789583</v>
      </c>
      <c r="E7" s="45">
        <v>3647396</v>
      </c>
      <c r="F7" s="55">
        <f t="shared" si="0"/>
        <v>0.44501425245295556</v>
      </c>
    </row>
    <row r="8" spans="1:7" ht="27" customHeight="1" x14ac:dyDescent="0.2">
      <c r="A8" s="103" t="s">
        <v>33</v>
      </c>
      <c r="B8" s="44" t="s">
        <v>23</v>
      </c>
      <c r="C8" s="45"/>
      <c r="D8" s="45">
        <v>3765910</v>
      </c>
      <c r="E8" s="49">
        <v>3623723</v>
      </c>
      <c r="F8" s="55">
        <f t="shared" si="0"/>
        <v>0.44212593914715637</v>
      </c>
    </row>
    <row r="9" spans="1:7" ht="27" customHeight="1" x14ac:dyDescent="0.2">
      <c r="A9" s="103"/>
      <c r="B9" s="44" t="s">
        <v>34</v>
      </c>
      <c r="C9" s="45"/>
      <c r="D9" s="45">
        <v>23673</v>
      </c>
      <c r="E9" s="49">
        <v>23673</v>
      </c>
      <c r="F9" s="55">
        <f t="shared" si="0"/>
        <v>2.8883133057992106E-3</v>
      </c>
    </row>
    <row r="10" spans="1:7" ht="27" customHeight="1" x14ac:dyDescent="0.2">
      <c r="A10" s="42"/>
      <c r="B10" s="44" t="s">
        <v>35</v>
      </c>
      <c r="C10" s="45"/>
      <c r="D10" s="45">
        <v>226551</v>
      </c>
      <c r="E10" s="49">
        <v>212266</v>
      </c>
      <c r="F10" s="55">
        <f t="shared" si="0"/>
        <v>2.5898310825361179E-2</v>
      </c>
    </row>
    <row r="11" spans="1:7" ht="27" customHeight="1" x14ac:dyDescent="0.2">
      <c r="A11" s="42"/>
      <c r="B11" s="44" t="s">
        <v>36</v>
      </c>
      <c r="C11" s="45"/>
      <c r="D11" s="45">
        <v>462649</v>
      </c>
      <c r="E11" s="49">
        <v>462649</v>
      </c>
      <c r="F11" s="55">
        <f t="shared" si="0"/>
        <v>5.6447229443446073E-2</v>
      </c>
    </row>
    <row r="12" spans="1:7" ht="27" customHeight="1" x14ac:dyDescent="0.2">
      <c r="A12" s="42"/>
      <c r="B12" s="44" t="s">
        <v>4</v>
      </c>
      <c r="C12" s="45"/>
      <c r="D12" s="45">
        <v>0</v>
      </c>
      <c r="E12" s="49">
        <v>0</v>
      </c>
      <c r="F12" s="55">
        <f t="shared" si="0"/>
        <v>0</v>
      </c>
    </row>
    <row r="13" spans="1:7" ht="27" customHeight="1" x14ac:dyDescent="0.2">
      <c r="A13" s="42"/>
      <c r="B13" s="44" t="s">
        <v>8</v>
      </c>
      <c r="C13" s="45"/>
      <c r="D13" s="45">
        <v>545609</v>
      </c>
      <c r="E13" s="49">
        <v>525637</v>
      </c>
      <c r="F13" s="55">
        <f t="shared" si="0"/>
        <v>6.4132317032922714E-2</v>
      </c>
    </row>
    <row r="14" spans="1:7" ht="27" customHeight="1" x14ac:dyDescent="0.2">
      <c r="A14" s="100" t="s">
        <v>55</v>
      </c>
      <c r="B14" s="101"/>
      <c r="C14" s="102"/>
      <c r="D14" s="47">
        <f>SUM(D4,D7,D10:D13)</f>
        <v>8486990</v>
      </c>
      <c r="E14" s="50">
        <f>SUM(E4,E7,E10:E13)</f>
        <v>8196133</v>
      </c>
      <c r="F14" s="57">
        <f t="shared" si="0"/>
        <v>1</v>
      </c>
      <c r="G14" s="83"/>
    </row>
    <row r="15" spans="1:7" ht="27" customHeight="1" x14ac:dyDescent="0.15">
      <c r="A15" s="41"/>
      <c r="B15" s="41"/>
      <c r="C15" s="41"/>
      <c r="D15" s="41"/>
      <c r="E15" s="51"/>
      <c r="F15" s="58"/>
    </row>
  </sheetData>
  <mergeCells count="4">
    <mergeCell ref="A3:C3"/>
    <mergeCell ref="A14:C14"/>
    <mergeCell ref="A5:A6"/>
    <mergeCell ref="A8:A9"/>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3" sqref="A3"/>
    </sheetView>
  </sheetViews>
  <sheetFormatPr defaultRowHeight="30" customHeight="1" x14ac:dyDescent="0.2"/>
  <cols>
    <col min="1" max="1" width="5.25" style="1" customWidth="1"/>
    <col min="2" max="2" width="39.75" style="1" customWidth="1"/>
    <col min="3" max="3" width="20.125" style="1" customWidth="1"/>
    <col min="4" max="4" width="14.625" style="1" bestFit="1" customWidth="1"/>
    <col min="5" max="5" width="13" style="1" customWidth="1"/>
    <col min="6" max="6" width="19.625" style="1" customWidth="1"/>
    <col min="7" max="7" width="9" style="1" customWidth="1"/>
    <col min="8" max="16384" width="9" style="1"/>
  </cols>
  <sheetData>
    <row r="1" spans="1:5" ht="30" customHeight="1" x14ac:dyDescent="0.2">
      <c r="C1" s="63"/>
    </row>
    <row r="2" spans="1:5" ht="30" customHeight="1" x14ac:dyDescent="0.2">
      <c r="A2" s="1" t="s">
        <v>95</v>
      </c>
    </row>
    <row r="3" spans="1:5" ht="30" customHeight="1" x14ac:dyDescent="0.2">
      <c r="C3" s="1" t="s">
        <v>65</v>
      </c>
    </row>
    <row r="4" spans="1:5" ht="30" customHeight="1" x14ac:dyDescent="0.2">
      <c r="A4" s="104" t="s">
        <v>66</v>
      </c>
      <c r="B4" s="105"/>
      <c r="C4" s="64" t="s">
        <v>67</v>
      </c>
    </row>
    <row r="5" spans="1:5" ht="30" customHeight="1" x14ac:dyDescent="0.2">
      <c r="A5" s="106" t="s">
        <v>60</v>
      </c>
      <c r="B5" s="107"/>
      <c r="C5" s="65">
        <v>22897371</v>
      </c>
    </row>
    <row r="6" spans="1:5" ht="39.950000000000003" customHeight="1" x14ac:dyDescent="0.2">
      <c r="A6" s="110" t="s">
        <v>61</v>
      </c>
      <c r="B6" s="2" t="s">
        <v>64</v>
      </c>
      <c r="C6" s="65"/>
    </row>
    <row r="7" spans="1:5" ht="39.950000000000003" customHeight="1" x14ac:dyDescent="0.2">
      <c r="A7" s="111"/>
      <c r="B7" s="62" t="s">
        <v>70</v>
      </c>
      <c r="C7" s="65">
        <v>341514</v>
      </c>
    </row>
    <row r="8" spans="1:5" ht="30" customHeight="1" x14ac:dyDescent="0.2">
      <c r="A8" s="108" t="s">
        <v>68</v>
      </c>
      <c r="B8" s="109"/>
      <c r="C8" s="66">
        <f>SUM(C5:C7)</f>
        <v>23238885</v>
      </c>
      <c r="E8" s="20"/>
    </row>
    <row r="9" spans="1:5" ht="30" customHeight="1" x14ac:dyDescent="0.2">
      <c r="A9" s="84" t="s">
        <v>92</v>
      </c>
    </row>
  </sheetData>
  <mergeCells count="4">
    <mergeCell ref="A4:B4"/>
    <mergeCell ref="A5:B5"/>
    <mergeCell ref="A8:B8"/>
    <mergeCell ref="A6:A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会計別決算額</vt:lpstr>
      <vt:lpstr>一般会計決算額 </vt:lpstr>
      <vt:lpstr>公営企業会計決算</vt:lpstr>
      <vt:lpstr>市税決算状況</vt:lpstr>
      <vt:lpstr>年度末市債現在高</vt:lpstr>
      <vt:lpstr>健全化</vt:lpstr>
      <vt:lpstr>市税の決算状況</vt:lpstr>
      <vt:lpstr>年度末市債残高</vt:lpstr>
      <vt:lpstr>'一般会計決算額 '!Print_Area</vt:lpstr>
      <vt:lpstr>市税決算状況!Print_Area</vt:lpstr>
      <vt:lpstr>あ</vt:lpstr>
    </vt:vector>
  </TitlesOfParts>
  <Company>財政課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天理市役所</dc:creator>
  <cp:lastModifiedBy>PC2201-011</cp:lastModifiedBy>
  <cp:lastPrinted>2015-10-27T11:20:02Z</cp:lastPrinted>
  <dcterms:created xsi:type="dcterms:W3CDTF">2004-10-15T02:02:57Z</dcterms:created>
  <dcterms:modified xsi:type="dcterms:W3CDTF">2023-09-07T05:45:48Z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2022-10-03T23:46:36Z</vt:filetime>
  </property>
</Properties>
</file>