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45621"/>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W37" i="9"/>
  <c r="BW38" i="9" s="1"/>
  <c r="BE37" i="9"/>
  <c r="AM37" i="9"/>
  <c r="U37" i="9"/>
  <c r="C37" i="9"/>
  <c r="CO36" i="9"/>
  <c r="BW36" i="9"/>
  <c r="BE36" i="9"/>
  <c r="AM36" i="9"/>
  <c r="CO35" i="9"/>
  <c r="BW35" i="9"/>
  <c r="BE35" i="9"/>
  <c r="C35" i="9"/>
  <c r="C36" i="9" s="1"/>
  <c r="BW34" i="9"/>
  <c r="BE34" i="9"/>
  <c r="C34" i="9"/>
  <c r="BW39" i="9" l="1"/>
  <c r="CO34" i="9"/>
  <c r="U34" i="9"/>
  <c r="U35" i="9" s="1"/>
  <c r="U36"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<sst xmlns="http://schemas.openxmlformats.org/spreadsheetml/2006/main" count="1023" uniqueCount="552">
  <si>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</si>
  <si>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</si>
  <si>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</si>
  <si>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</si>
  <si>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</si>
  <si>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</si>
  <si>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</si>
  <si>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</si>
  <si>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</si>
  <si>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</si>
  <si>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</si>
  <si>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</si>
  <si>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</si>
  <si>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</si>
  <si>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</si>
  <si>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</si>
  <si>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</si>
  <si>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</si>
  <si>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</si>
  <si>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</si>
  <si>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</si>
  <si>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</si>
  <si>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</si>
  <si>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</si>
  <si>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</si>
  <si>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</si>
  <si>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</si>
  <si>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</si>
  <si>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</si>
  <si>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</si>
  <si>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</si>
  <si>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</si>
  <si>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</si>
  <si>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</si>
  <si>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</si>
  <si>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</si>
  <si>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</si>
  <si>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</si>
  <si>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</si>
  <si>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</si>
  <si>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</si>
  <si>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</si>
  <si>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</si>
  <si>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</si>
  <si>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</si>
  <si>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</si>
  <si>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</si>
  <si>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</si>
  <si>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</si>
  <si>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</si>
  <si>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</si>
  <si>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</si>
  <si>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</si>
  <si>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</si>
  <si>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</si>
  <si>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</si>
  <si>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</si>
  <si>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</si>
  <si>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</si>
  <si>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</si>
  <si>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</si>
  <si>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</si>
  <si>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</si>
  <si>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</si>
  <si>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</si>
  <si>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</si>
  <si>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</si>
  <si>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</si>
  <si>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</si>
  <si>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</si>
  <si>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</si>
  <si>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</si>
  <si>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</si>
  <si>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</si>
  <si>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</si>
  <si>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</si>
  <si>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</si>
  <si>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</si>
  <si>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</si>
  <si>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</si>
  <si>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</si>
  <si>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</si>
  <si>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天理市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</si>
  <si>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</si>
  <si>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</si>
  <si>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</si>
  <si>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</si>
  <si>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</si>
  <si>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</si>
  <si>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</si>
  <si>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</si>
  <si>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</si>
  <si>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</si>
  <si>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</si>
  <si>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</si>
  <si>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</si>
  <si>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</si>
  <si>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</si>
  <si>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</si>
  <si>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</si>
  <si>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</si>
  <si>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</si>
  <si>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</si>
  <si>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</si>
  <si>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</si>
  <si>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</si>
  <si>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</si>
  <si>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</si>
  <si>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</si>
  <si>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</si>
  <si>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</si>
  <si>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</si>
  <si>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</si>
  <si>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</si>
  <si>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</si>
  <si>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</si>
  <si>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</si>
  <si>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</si>
  <si>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</si>
  <si>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</si>
  <si>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</si>
  <si>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</si>
  <si>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</si>
  <si>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</si>
  <si>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</si>
  <si>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</si>
  <si>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</si>
  <si>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</si>
  <si>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</si>
  <si>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</si>
  <si>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</si>
  <si>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</si>
  <si>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</si>
  <si>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</si>
  <si>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</si>
  <si>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</si>
  <si>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</si>
  <si>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</si>
  <si>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</si>
  <si>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</si>
  <si>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</si>
  <si>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</si>
  <si>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</si>
  <si>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</si>
  <si>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</si>
  <si>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</si>
  <si>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</si>
  <si>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</si>
  <si>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</si>
  <si>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</si>
  <si>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</si>
  <si>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</si>
  <si>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</si>
  <si>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</si>
  <si>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</si>
  <si>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</si>
  <si>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</si>
  <si>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</si>
  <si>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</si>
  <si>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</si>
  <si>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</si>
  <si>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</si>
  <si>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</si>
  <si>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</si>
  <si>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</si>
  <si>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</si>
  <si>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</si>
  <si>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</si>
  <si>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</si>
  <si>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</si>
  <si>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</si>
  <si>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</si>
  <si>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</si>
  <si>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</si>
  <si>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</si>
  <si>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</si>
  <si>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</si>
  <si>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</si>
  <si>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</si>
  <si>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</si>
  <si>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</si>
  <si>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</si>
  <si>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</si>
  <si>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</si>
  <si>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</si>
  <si>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</si>
  <si>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</si>
  <si>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</si>
  <si>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</si>
  <si>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</si>
  <si>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</si>
  <si>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</si>
  <si>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</si>
  <si>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</si>
  <si>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</si>
  <si>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奈良県天理市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</si>
  <si>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</si>
  <si>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</si>
  <si>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</si>
  <si>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</si>
  <si>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</si>
  <si>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</si>
  <si>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</si>
  <si>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</si>
  <si>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</si>
  <si>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</si>
  <si>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</si>
  <si>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</si>
  <si>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</si>
  <si>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</si>
  <si>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</si>
  <si>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</si>
  <si>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</si>
  <si>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</si>
  <si>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</si>
  <si>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</si>
  <si>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</si>
  <si>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</si>
  <si>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</si>
  <si>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</si>
  <si>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</si>
  <si>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</si>
  <si>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</si>
  <si>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</si>
  <si>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</si>
  <si>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</si>
  <si>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</si>
  <si>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</si>
  <si>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</si>
  <si>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</si>
  <si>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</si>
  <si>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</si>
  <si>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</si>
  <si>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</si>
  <si>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</si>
  <si>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</si>
  <si>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</si>
  <si>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</si>
  <si>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</si>
  <si>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</si>
  <si>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</si>
  <si>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</si>
  <si>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</si>
  <si>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</si>
  <si>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</si>
  <si>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</si>
  <si>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</si>
  <si>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</si>
  <si>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</si>
  <si>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</si>
  <si>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</si>
  <si>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</si>
  <si>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</si>
  <si>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</si>
  <si>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</si>
  <si>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</si>
  <si>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</si>
  <si>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</si>
  <si>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</si>
  <si>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</si>
  <si>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</si>
  <si>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</si>
  <si>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</si>
  <si>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</si>
  <si>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</si>
  <si>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</si>
  <si>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</si>
  <si>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</si>
  <si>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</si>
  <si>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</si>
  <si>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</si>
  <si>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</si>
  <si>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</si>
  <si>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</si>
  <si>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</si>
  <si>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</si>
  <si>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</si>
  <si>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</si>
  <si>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</si>
  <si>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</si>
  <si>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</si>
  <si>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</si>
  <si>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</si>
  <si>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</si>
  <si>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</si>
  <si>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</si>
  <si>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</si>
  <si>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</si>
  <si>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</si>
  <si>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</si>
  <si>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</si>
  <si>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</si>
  <si>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</si>
  <si>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</si>
  <si>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</si>
  <si>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</si>
  <si>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</si>
  <si>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</si>
  <si>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</si>
  <si>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</si>
  <si>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</si>
  <si>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</si>
  <si>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</si>
  <si>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</si>
  <si>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</si>
  <si>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</si>
  <si>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</si>
  <si>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</si>
  <si>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</si>
  <si>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</si>
  <si>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</si>
  <si>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</si>
  <si>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</si>
  <si>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</si>
  <si>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</si>
  <si>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</si>
  <si>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</si>
  <si>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</si>
  <si>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</si>
  <si>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</si>
  <si>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</si>
  <si>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</si>
  <si>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</si>
  <si>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</si>
  <si>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</si>
  <si>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</si>
  <si>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</si>
  <si>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</si>
  <si>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</si>
  <si>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</si>
  <si>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</si>
  <si>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</si>
  <si>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</si>
  <si>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</si>
  <si>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</si>
  <si>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</si>
  <si>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</si>
  <si>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</si>
  <si>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</si>
  <si>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</si>
  <si>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</si>
  <si>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</si>
  <si>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</si>
  <si>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</si>
  <si>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奈良県天理市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</si>
  <si>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</si>
  <si>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</si>
  <si>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</si>
  <si>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</si>
  <si>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</si>
  <si>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</si>
  <si>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</si>
  <si>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</si>
  <si>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</si>
  <si>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</si>
  <si>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</si>
  <si>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</si>
  <si>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</si>
  <si>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</si>
  <si>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</si>
  <si>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</si>
  <si>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</si>
  <si>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</si>
  <si>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</si>
  <si>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</si>
  <si>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住宅新築資金等貸付金特別会計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</si>
  <si>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</si>
  <si>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</si>
  <si>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</si>
  <si>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</si>
  <si>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</si>
  <si>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</si>
  <si>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</si>
  <si>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</si>
  <si>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</si>
  <si>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</si>
  <si>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</si>
  <si>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</si>
  <si>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</si>
  <si>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</si>
  <si>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</si>
  <si>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</si>
  <si>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</si>
  <si>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</si>
  <si>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</si>
  <si>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</si>
  <si>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</si>
  <si>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</si>
  <si>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</si>
  <si>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</si>
  <si>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</si>
  <si>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</si>
  <si>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</si>
  <si>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</si>
  <si>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</si>
  <si>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</si>
  <si>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</si>
  <si>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</si>
  <si>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</si>
  <si>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</si>
  <si>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</si>
  <si>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</si>
  <si>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</si>
  <si>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</si>
  <si>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</si>
  <si>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</si>
  <si>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</si>
  <si>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</si>
  <si>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</si>
  <si>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</si>
  <si>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</si>
  <si>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</si>
  <si>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</si>
  <si>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</si>
  <si>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</si>
  <si>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</si>
  <si>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</si>
  <si>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</si>
  <si>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</si>
  <si>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</si>
  <si>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</si>
  <si>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</si>
  <si>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</si>
  <si>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</si>
  <si>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</si>
  <si>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</si>
  <si>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</si>
  <si>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</si>
  <si>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</si>
  <si>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</si>
  <si>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</si>
  <si>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</si>
  <si>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</si>
  <si>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</si>
  <si>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</si>
  <si>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</si>
  <si>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</si>
  <si>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</si>
  <si>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</si>
  <si>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</si>
  <si>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</si>
  <si>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</si>
  <si>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</si>
  <si>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</si>
  <si>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</si>
  <si>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</si>
  <si>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</si>
  <si>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</si>
  <si>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</si>
  <si>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</si>
  <si>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</si>
  <si>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</si>
  <si>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</si>
  <si>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</si>
  <si>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</si>
  <si>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</si>
  <si>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</si>
  <si>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</si>
  <si>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</si>
  <si>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</si>
  <si>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</si>
  <si>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</si>
  <si>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</si>
  <si>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</si>
  <si>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</si>
  <si>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</si>
  <si>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</si>
  <si>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</si>
  <si>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</si>
  <si>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</si>
  <si>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</si>
  <si>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</si>
  <si>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</si>
  <si>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</si>
  <si>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</si>
  <si>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</si>
  <si>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</si>
  <si>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</si>
  <si>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</si>
  <si>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</si>
  <si>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</si>
  <si>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</si>
  <si>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</si>
  <si>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</si>
  <si>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</si>
  <si>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</si>
  <si>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</si>
  <si>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</si>
  <si>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</si>
  <si>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</si>
  <si>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</si>
  <si>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</si>
  <si>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</si>
  <si>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</si>
  <si>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</si>
  <si>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</si>
  <si>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</si>
  <si>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</si>
  <si>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</si>
  <si>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</si>
  <si>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</si>
  <si>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</si>
  <si>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</si>
  <si>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</si>
  <si>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</si>
  <si>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</si>
  <si>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</si>
  <si>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</si>
  <si>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</si>
  <si>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</si>
  <si>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</si>
  <si>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</si>
  <si>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</si>
  <si>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</si>
  <si>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</si>
  <si>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</si>
  <si>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</si>
  <si>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</si>
  <si>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</si>
  <si>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</si>
  <si>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</si>
  <si>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</si>
  <si>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</si>
  <si>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</si>
  <si>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</si>
  <si>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5.83</t>
  </si>
  <si>
    <t>▲ 3.64</t>
  </si>
  <si>
    <t>▲ 4.82</t>
  </si>
  <si>
    <t>▲ 6.70</t>
  </si>
  <si>
    <t>水道事業会計</t>
  </si>
  <si>
    <t>下水道事業会計</t>
  </si>
  <si>
    <t>一般会計</t>
  </si>
  <si>
    <t>国民健康保険特別会計</t>
  </si>
  <si>
    <t>介護保険特別会計</t>
  </si>
  <si>
    <t>土地区画整理事業特別会計</t>
  </si>
  <si>
    <t>住宅新築資金等貸付金特別会計</t>
  </si>
  <si>
    <t>後期高齢者医療特別会計</t>
  </si>
  <si>
    <t>その他会計（赤字）</t>
  </si>
  <si>
    <t>▲ 1.08</t>
  </si>
  <si>
    <t>その他会計（黒字）</t>
  </si>
  <si>
    <t>-</t>
    <phoneticPr fontId="2"/>
  </si>
  <si>
    <t>-</t>
    <phoneticPr fontId="2"/>
  </si>
  <si>
    <t>奈良県広域消防組合</t>
    <rPh sb="0" eb="3">
      <t>ナラケン</t>
    </rPh>
    <rPh sb="3" eb="5">
      <t>コウイキ</t>
    </rPh>
    <rPh sb="5" eb="7">
      <t>ショウボウ</t>
    </rPh>
    <rPh sb="7" eb="9">
      <t>クミアイ</t>
    </rPh>
    <phoneticPr fontId="2"/>
  </si>
  <si>
    <t>奈良県市町村総合事務組合</t>
    <rPh sb="0" eb="3">
      <t>ナラケン</t>
    </rPh>
    <rPh sb="3" eb="6">
      <t>シチョウソン</t>
    </rPh>
    <rPh sb="6" eb="8">
      <t>ソウゴウ</t>
    </rPh>
    <rPh sb="8" eb="10">
      <t>ジム</t>
    </rPh>
    <rPh sb="10" eb="12">
      <t>クミアイ</t>
    </rPh>
    <phoneticPr fontId="2"/>
  </si>
  <si>
    <t>奈良広域水質検査センター組合</t>
    <rPh sb="0" eb="2">
      <t>ナラ</t>
    </rPh>
    <rPh sb="2" eb="4">
      <t>コウイキ</t>
    </rPh>
    <rPh sb="4" eb="6">
      <t>スイシツ</t>
    </rPh>
    <rPh sb="6" eb="8">
      <t>ケンサ</t>
    </rPh>
    <rPh sb="12" eb="14">
      <t>クミアイ</t>
    </rPh>
    <phoneticPr fontId="2"/>
  </si>
  <si>
    <t>天理市開発公社</t>
    <rPh sb="0" eb="3">
      <t>テンリシ</t>
    </rPh>
    <rPh sb="3" eb="5">
      <t>カイハツ</t>
    </rPh>
    <rPh sb="5" eb="7">
      <t>コウシャ</t>
    </rPh>
    <phoneticPr fontId="2"/>
  </si>
  <si>
    <t>-</t>
    <phoneticPr fontId="2"/>
  </si>
  <si>
    <t>-</t>
    <phoneticPr fontId="2"/>
  </si>
  <si>
    <t>-</t>
    <phoneticPr fontId="2"/>
  </si>
  <si>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2"/>
  </si>
  <si>
    <t>奈良県後期高齢者医療広域連合</t>
    <phoneticPr fontId="2"/>
  </si>
  <si>
    <t>山辺・県北西部広域環境衛生組合</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</si>
</sst>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47278</c:v>
                </c:pt>
                <c:pt idx="4">
                  <c:v>44504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24028</c:v>
                </c:pt>
                <c:pt idx="1">
                  <c:v>24115</c:v>
                </c:pt>
                <c:pt idx="2">
                  <c:v>25413</c:v>
                </c:pt>
                <c:pt idx="3">
                  <c:v>60692</c:v>
                </c:pt>
                <c:pt idx="4">
                  <c:v>42611</c:v>
                </c:pt>
              </c:numCache>
            </c:numRef>
          </c:val>
          <c:smooth val="0"/>
        </c:ser>
        <c:dLbls>
          <c:showLegendKey val="0"/>
          <c:showVal val="0"/>
          <c:showCatName val="0"/>
          <c:showSerName val="0"/>
          <c:showPercent val="0"/>
          <c:showBubbleSize val="0"/>
        </c:dLbls>
        <c:marker val="1"/>
        <c:smooth val="0"/>
        <c:axId val="124933632"/>
        <c:axId val="124935552"/>
      </c:lineChart>
      <c:catAx>
        <c:axId val="12493363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935552"/>
        <c:crosses val="autoZero"/>
        <c:auto val="1"/>
        <c:lblAlgn val="ctr"/>
        <c:lblOffset val="100"/>
        <c:tickLblSkip val="1"/>
        <c:tickMarkSkip val="1"/>
        <c:noMultiLvlLbl val="0"/>
      </c:catAx>
      <c:valAx>
        <c:axId val="12493555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9336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5.32</c:v>
                </c:pt>
                <c:pt idx="1">
                  <c:v>7.26</c:v>
                </c:pt>
                <c:pt idx="2">
                  <c:v>7.93</c:v>
                </c:pt>
                <c:pt idx="3">
                  <c:v>6.76</c:v>
                </c:pt>
                <c:pt idx="4">
                  <c:v>5.36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8.57</c:v>
                </c:pt>
                <c:pt idx="1">
                  <c:v>11.72</c:v>
                </c:pt>
                <c:pt idx="2">
                  <c:v>11.36</c:v>
                </c:pt>
                <c:pt idx="3">
                  <c:v>11.34</c:v>
                </c:pt>
                <c:pt idx="4">
                  <c:v>9.65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1318528"/>
        <c:axId val="1313204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-5.83</c:v>
                </c:pt>
                <c:pt idx="1">
                  <c:v>2.46</c:v>
                </c:pt>
                <c:pt idx="2">
                  <c:v>-3.64</c:v>
                </c:pt>
                <c:pt idx="3">
                  <c:v>-4.82</c:v>
                </c:pt>
                <c:pt idx="4">
                  <c:v>-6.7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1318528"/>
        <c:axId val="131320448"/>
      </c:lineChart>
      <c:catAx>
        <c:axId val="131318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1320448"/>
        <c:crosses val="autoZero"/>
        <c:auto val="1"/>
        <c:lblAlgn val="ctr"/>
        <c:lblOffset val="100"/>
        <c:tickLblSkip val="1"/>
        <c:tickMarkSkip val="1"/>
        <c:noMultiLvlLbl val="0"/>
      </c:catAx>
      <c:valAx>
        <c:axId val="131320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318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#N/A</c:v>
                </c:pt>
                <c:pt idx="3">
                  <c:v>0.19</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1.08</c:v>
                </c:pt>
                <c:pt idx="1">
                  <c:v>#N/A</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0.13</c:v>
                </c:pt>
                <c:pt idx="2">
                  <c:v>#N/A</c:v>
                </c:pt>
                <c:pt idx="3">
                  <c:v>0</c:v>
                </c:pt>
                <c:pt idx="4">
                  <c:v>#N/A</c:v>
                </c:pt>
                <c:pt idx="5">
                  <c:v>0.01</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住宅新築資金等貸付金特別会計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0.03</c:v>
                </c:pt>
                <c:pt idx="4">
                  <c:v>#N/A</c:v>
                </c:pt>
                <c:pt idx="5">
                  <c:v>0.01</c:v>
                </c:pt>
                <c:pt idx="6">
                  <c:v>#N/A</c:v>
                </c:pt>
                <c:pt idx="7">
                  <c:v>0.02</c:v>
                </c:pt>
                <c:pt idx="8">
                  <c:v>#N/A</c:v>
                </c:pt>
                <c:pt idx="9">
                  <c:v>0.06</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0.03</c:v>
                </c:pt>
                <c:pt idx="2">
                  <c:v>#N/A</c:v>
                </c:pt>
                <c:pt idx="3">
                  <c:v>0.19</c:v>
                </c:pt>
                <c:pt idx="4">
                  <c:v>#N/A</c:v>
                </c:pt>
                <c:pt idx="5">
                  <c:v>0.33</c:v>
                </c:pt>
                <c:pt idx="6">
                  <c:v>#N/A</c:v>
                </c:pt>
                <c:pt idx="7">
                  <c:v>0.5</c:v>
                </c:pt>
                <c:pt idx="8">
                  <c:v>#N/A</c:v>
                </c:pt>
                <c:pt idx="9">
                  <c:v>0.17</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c:v>
                </c:pt>
                <c:pt idx="2">
                  <c:v>#N/A</c:v>
                </c:pt>
                <c:pt idx="3">
                  <c:v>0.46</c:v>
                </c:pt>
                <c:pt idx="4">
                  <c:v>#N/A</c:v>
                </c:pt>
                <c:pt idx="5">
                  <c:v>0.92</c:v>
                </c:pt>
                <c:pt idx="6">
                  <c:v>#N/A</c:v>
                </c:pt>
                <c:pt idx="7">
                  <c:v>0.26</c:v>
                </c:pt>
                <c:pt idx="8">
                  <c:v>#N/A</c:v>
                </c:pt>
                <c:pt idx="9">
                  <c:v>0.44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0.83</c:v>
                </c:pt>
                <c:pt idx="2">
                  <c:v>#N/A</c:v>
                </c:pt>
                <c:pt idx="3">
                  <c:v>1.83</c:v>
                </c:pt>
                <c:pt idx="4">
                  <c:v>#N/A</c:v>
                </c:pt>
                <c:pt idx="5">
                  <c:v>0.09</c:v>
                </c:pt>
                <c:pt idx="6">
                  <c:v>#N/A</c:v>
                </c:pt>
                <c:pt idx="7">
                  <c:v>0.14000000000000001</c:v>
                </c:pt>
                <c:pt idx="8">
                  <c:v>#N/A</c:v>
                </c:pt>
                <c:pt idx="9">
                  <c:v>1.3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5.27</c:v>
                </c:pt>
                <c:pt idx="2">
                  <c:v>#N/A</c:v>
                </c:pt>
                <c:pt idx="3">
                  <c:v>7.12</c:v>
                </c:pt>
                <c:pt idx="4">
                  <c:v>#N/A</c:v>
                </c:pt>
                <c:pt idx="5">
                  <c:v>7.83</c:v>
                </c:pt>
                <c:pt idx="6">
                  <c:v>#N/A</c:v>
                </c:pt>
                <c:pt idx="7">
                  <c:v>6.69</c:v>
                </c:pt>
                <c:pt idx="8">
                  <c:v>#N/A</c:v>
                </c:pt>
                <c:pt idx="9">
                  <c:v>5.56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5.9</c:v>
                </c:pt>
                <c:pt idx="2">
                  <c:v>#N/A</c:v>
                </c:pt>
                <c:pt idx="3">
                  <c:v>6.59</c:v>
                </c:pt>
                <c:pt idx="4">
                  <c:v>#N/A</c:v>
                </c:pt>
                <c:pt idx="5">
                  <c:v>6.89</c:v>
                </c:pt>
                <c:pt idx="6">
                  <c:v>#N/A</c:v>
                </c:pt>
                <c:pt idx="7">
                  <c:v>7.09</c:v>
                </c:pt>
                <c:pt idx="8">
                  <c:v>#N/A</c:v>
                </c:pt>
                <c:pt idx="9">
                  <c:v>7.25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12.75</c:v>
                </c:pt>
                <c:pt idx="2">
                  <c:v>#N/A</c:v>
                </c:pt>
                <c:pt idx="3">
                  <c:v>14.67</c:v>
                </c:pt>
                <c:pt idx="4">
                  <c:v>#N/A</c:v>
                </c:pt>
                <c:pt idx="5">
                  <c:v>15.76</c:v>
                </c:pt>
                <c:pt idx="6">
                  <c:v>#N/A</c:v>
                </c:pt>
                <c:pt idx="7">
                  <c:v>16.98</c:v>
                </c:pt>
                <c:pt idx="8">
                  <c:v>#N/A</c:v>
                </c:pt>
                <c:pt idx="9">
                  <c:v>15.92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8613376"/>
        <c:axId val="130978560"/>
      </c:barChart>
      <c:catAx>
        <c:axId val="128613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978560"/>
        <c:crosses val="autoZero"/>
        <c:auto val="1"/>
        <c:lblAlgn val="ctr"/>
        <c:lblOffset val="100"/>
        <c:tickLblSkip val="1"/>
        <c:tickMarkSkip val="1"/>
        <c:noMultiLvlLbl val="0"/>
      </c:catAx>
      <c:valAx>
        <c:axId val="130978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6133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2681</c:v>
                </c:pt>
                <c:pt idx="5">
                  <c:v>2700</c:v>
                </c:pt>
                <c:pt idx="8">
                  <c:v>2743</c:v>
                </c:pt>
                <c:pt idx="11">
                  <c:v>2663</c:v>
                </c:pt>
                <c:pt idx="14">
                  <c:v>2611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2</c:v>
                </c:pt>
                <c:pt idx="3">
                  <c:v>2</c:v>
                </c:pt>
                <c:pt idx="6">
                  <c:v>2</c:v>
                </c:pt>
                <c:pt idx="9">
                  <c:v>2</c:v>
                </c:pt>
                <c:pt idx="12">
                  <c:v>1</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81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c:v>
                </c:pt>
                <c:pt idx="3">
                  <c:v>3</c:v>
                </c:pt>
                <c:pt idx="6">
                  <c:v>9</c:v>
                </c:pt>
                <c:pt idx="9">
                  <c:v>11</c:v>
                </c:pt>
                <c:pt idx="12">
                  <c:v>35</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1465</c:v>
                </c:pt>
                <c:pt idx="3">
                  <c:v>1448</c:v>
                </c:pt>
                <c:pt idx="6">
                  <c:v>1181</c:v>
                </c:pt>
                <c:pt idx="9">
                  <c:v>1212</c:v>
                </c:pt>
                <c:pt idx="12">
                  <c:v>1162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2408</c:v>
                </c:pt>
                <c:pt idx="3">
                  <c:v>2636</c:v>
                </c:pt>
                <c:pt idx="6">
                  <c:v>2723</c:v>
                </c:pt>
                <c:pt idx="9">
                  <c:v>2634</c:v>
                </c:pt>
                <c:pt idx="12">
                  <c:v>2673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3107584"/>
        <c:axId val="1231097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1277</c:v>
                </c:pt>
                <c:pt idx="2">
                  <c:v>#N/A</c:v>
                </c:pt>
                <c:pt idx="3">
                  <c:v>#N/A</c:v>
                </c:pt>
                <c:pt idx="4">
                  <c:v>1389</c:v>
                </c:pt>
                <c:pt idx="5">
                  <c:v>#N/A</c:v>
                </c:pt>
                <c:pt idx="6">
                  <c:v>#N/A</c:v>
                </c:pt>
                <c:pt idx="7">
                  <c:v>1172</c:v>
                </c:pt>
                <c:pt idx="8">
                  <c:v>#N/A</c:v>
                </c:pt>
                <c:pt idx="9">
                  <c:v>#N/A</c:v>
                </c:pt>
                <c:pt idx="10">
                  <c:v>1196</c:v>
                </c:pt>
                <c:pt idx="11">
                  <c:v>#N/A</c:v>
                </c:pt>
                <c:pt idx="12">
                  <c:v>#N/A</c:v>
                </c:pt>
                <c:pt idx="13">
                  <c:v>1260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3107584"/>
        <c:axId val="123109760"/>
      </c:lineChart>
      <c:catAx>
        <c:axId val="123107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109760"/>
        <c:crosses val="autoZero"/>
        <c:auto val="1"/>
        <c:lblAlgn val="ctr"/>
        <c:lblOffset val="100"/>
        <c:tickLblSkip val="1"/>
        <c:tickMarkSkip val="1"/>
        <c:noMultiLvlLbl val="0"/>
      </c:catAx>
      <c:valAx>
        <c:axId val="123109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107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26003</c:v>
                </c:pt>
                <c:pt idx="5">
                  <c:v>25900</c:v>
                </c:pt>
                <c:pt idx="8">
                  <c:v>25530</c:v>
                </c:pt>
                <c:pt idx="11">
                  <c:v>25773</c:v>
                </c:pt>
                <c:pt idx="14">
                  <c:v>25005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6299</c:v>
                </c:pt>
                <c:pt idx="5">
                  <c:v>5810</c:v>
                </c:pt>
                <c:pt idx="8">
                  <c:v>5460</c:v>
                </c:pt>
                <c:pt idx="11">
                  <c:v>4773</c:v>
                </c:pt>
                <c:pt idx="14">
                  <c:v>4356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2122</c:v>
                </c:pt>
                <c:pt idx="5">
                  <c:v>2409</c:v>
                </c:pt>
                <c:pt idx="8">
                  <c:v>2142</c:v>
                </c:pt>
                <c:pt idx="11">
                  <c:v>2164</c:v>
                </c:pt>
                <c:pt idx="14">
                  <c:v>2175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4900</c:v>
                </c:pt>
                <c:pt idx="3">
                  <c:v>4098</c:v>
                </c:pt>
                <c:pt idx="6">
                  <c:v>3988</c:v>
                </c:pt>
                <c:pt idx="9">
                  <c:v>3730</c:v>
                </c:pt>
                <c:pt idx="12">
                  <c:v>3554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66</c:v>
                </c:pt>
                <c:pt idx="3">
                  <c:v>738</c:v>
                </c:pt>
                <c:pt idx="6">
                  <c:v>831</c:v>
                </c:pt>
                <c:pt idx="9">
                  <c:v>979</c:v>
                </c:pt>
                <c:pt idx="12">
                  <c:v>972</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16880</c:v>
                </c:pt>
                <c:pt idx="3">
                  <c:v>15514</c:v>
                </c:pt>
                <c:pt idx="6">
                  <c:v>13735</c:v>
                </c:pt>
                <c:pt idx="9">
                  <c:v>12191</c:v>
                </c:pt>
                <c:pt idx="12">
                  <c:v>10673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24703</c:v>
                </c:pt>
                <c:pt idx="3">
                  <c:v>25991</c:v>
                </c:pt>
                <c:pt idx="6">
                  <c:v>25616</c:v>
                </c:pt>
                <c:pt idx="9">
                  <c:v>26529</c:v>
                </c:pt>
                <c:pt idx="12">
                  <c:v>26341</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2113536"/>
        <c:axId val="1321154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12125</c:v>
                </c:pt>
                <c:pt idx="2">
                  <c:v>#N/A</c:v>
                </c:pt>
                <c:pt idx="3">
                  <c:v>#N/A</c:v>
                </c:pt>
                <c:pt idx="4">
                  <c:v>12222</c:v>
                </c:pt>
                <c:pt idx="5">
                  <c:v>#N/A</c:v>
                </c:pt>
                <c:pt idx="6">
                  <c:v>#N/A</c:v>
                </c:pt>
                <c:pt idx="7">
                  <c:v>11038</c:v>
                </c:pt>
                <c:pt idx="8">
                  <c:v>#N/A</c:v>
                </c:pt>
                <c:pt idx="9">
                  <c:v>#N/A</c:v>
                </c:pt>
                <c:pt idx="10">
                  <c:v>10720</c:v>
                </c:pt>
                <c:pt idx="11">
                  <c:v>#N/A</c:v>
                </c:pt>
                <c:pt idx="12">
                  <c:v>#N/A</c:v>
                </c:pt>
                <c:pt idx="13">
                  <c:v>10004</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2113536"/>
        <c:axId val="132115456"/>
      </c:lineChart>
      <c:catAx>
        <c:axId val="132113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2115456"/>
        <c:crosses val="autoZero"/>
        <c:auto val="1"/>
        <c:lblAlgn val="ctr"/>
        <c:lblOffset val="100"/>
        <c:tickLblSkip val="1"/>
        <c:tickMarkSkip val="1"/>
        <c:noMultiLvlLbl val="0"/>
      </c:catAx>
      <c:valAx>
        <c:axId val="132115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113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奈良県天理市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元利償還金については、過去からの地方債の発行抑制策により、</a:t>
          </a:r>
          <a:r>
            <a:rPr kumimoji="1" lang="ja-JP" altLang="en-US" sz="1400">
              <a:solidFill>
                <a:schemeClr val="dk1"/>
              </a:solidFill>
              <a:effectLst/>
              <a:latin typeface="+mn-lt"/>
              <a:ea typeface="+mn-ea"/>
              <a:cs typeface="+mn-cs"/>
            </a:rPr>
            <a:t>横ばい</a:t>
          </a:r>
          <a:r>
            <a:rPr kumimoji="1" lang="ja-JP" altLang="ja-JP" sz="1400">
              <a:solidFill>
                <a:schemeClr val="dk1"/>
              </a:solidFill>
              <a:effectLst/>
              <a:latin typeface="+mn-lt"/>
              <a:ea typeface="+mn-ea"/>
              <a:cs typeface="+mn-cs"/>
            </a:rPr>
            <a:t>で推移している。近年は、臨時財政対策債や退職手当債の発行、第三セクター等改革推進債の発行に係る償還金が増えている一方</a:t>
          </a:r>
          <a:r>
            <a:rPr kumimoji="1" lang="ja-JP" altLang="en-US" sz="1400">
              <a:solidFill>
                <a:schemeClr val="dk1"/>
              </a:solidFill>
              <a:effectLst/>
              <a:latin typeface="+mn-lt"/>
              <a:ea typeface="+mn-ea"/>
              <a:cs typeface="+mn-cs"/>
            </a:rPr>
            <a:t>で</a:t>
          </a:r>
          <a:r>
            <a:rPr kumimoji="1" lang="ja-JP" altLang="ja-JP" sz="1400">
              <a:solidFill>
                <a:schemeClr val="dk1"/>
              </a:solidFill>
              <a:effectLst/>
              <a:latin typeface="+mn-lt"/>
              <a:ea typeface="+mn-ea"/>
              <a:cs typeface="+mn-cs"/>
            </a:rPr>
            <a:t>、公営企業債の元利償還金に対する繰入額</a:t>
          </a:r>
          <a:r>
            <a:rPr kumimoji="1" lang="ja-JP" altLang="en-US" sz="1400">
              <a:solidFill>
                <a:schemeClr val="dk1"/>
              </a:solidFill>
              <a:effectLst/>
              <a:latin typeface="+mn-lt"/>
              <a:ea typeface="+mn-ea"/>
              <a:cs typeface="+mn-cs"/>
            </a:rPr>
            <a:t>について</a:t>
          </a:r>
          <a:r>
            <a:rPr kumimoji="1" lang="ja-JP" altLang="ja-JP" sz="1400">
              <a:solidFill>
                <a:schemeClr val="dk1"/>
              </a:solidFill>
              <a:effectLst/>
              <a:latin typeface="+mn-lt"/>
              <a:ea typeface="+mn-ea"/>
              <a:cs typeface="+mn-cs"/>
            </a:rPr>
            <a:t>は、今後公営企業債の償還が進み、減少傾向で推移すると見込まれる。</a:t>
          </a:r>
          <a:endParaRPr lang="ja-JP" altLang="ja-JP" sz="1800">
            <a:effectLst/>
          </a:endParaRPr>
        </a:p>
        <a:p>
          <a:r>
            <a:rPr kumimoji="1" lang="ja-JP" altLang="ja-JP" sz="1400">
              <a:solidFill>
                <a:schemeClr val="dk1"/>
              </a:solidFill>
              <a:effectLst/>
              <a:latin typeface="+mn-lt"/>
              <a:ea typeface="+mn-ea"/>
              <a:cs typeface="+mn-cs"/>
            </a:rPr>
            <a:t>今後は、</a:t>
          </a:r>
          <a:r>
            <a:rPr kumimoji="1" lang="ja-JP" altLang="en-US" sz="1400">
              <a:solidFill>
                <a:schemeClr val="dk1"/>
              </a:solidFill>
              <a:effectLst/>
              <a:latin typeface="+mn-lt"/>
              <a:ea typeface="+mn-ea"/>
              <a:cs typeface="+mn-cs"/>
            </a:rPr>
            <a:t>関連一部事務組合での大規模な建設事業に伴う起債の発行</a:t>
          </a:r>
          <a:r>
            <a:rPr kumimoji="1" lang="ja-JP" altLang="ja-JP" sz="1400">
              <a:solidFill>
                <a:schemeClr val="dk1"/>
              </a:solidFill>
              <a:effectLst/>
              <a:latin typeface="+mn-lt"/>
              <a:ea typeface="+mn-ea"/>
              <a:cs typeface="+mn-cs"/>
            </a:rPr>
            <a:t>が見込まれるため、元利償還金等の推移を注視していく。</a:t>
          </a:r>
          <a:endParaRPr lang="ja-JP" altLang="ja-JP" sz="18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奈良県天理市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一般会計等に係る地方債の現在高については、臨時財政対策債や退職手当債、第三セクター等改革推進債の発行により、近年増加傾向にあ</a:t>
          </a:r>
          <a:r>
            <a:rPr kumimoji="1" lang="ja-JP" altLang="en-US" sz="1400">
              <a:solidFill>
                <a:schemeClr val="dk1"/>
              </a:solidFill>
              <a:effectLst/>
              <a:latin typeface="+mn-lt"/>
              <a:ea typeface="+mn-ea"/>
              <a:cs typeface="+mn-cs"/>
            </a:rPr>
            <a:t>った</a:t>
          </a:r>
          <a:r>
            <a:rPr kumimoji="1" lang="ja-JP" altLang="ja-JP" sz="1400">
              <a:solidFill>
                <a:schemeClr val="dk1"/>
              </a:solidFill>
              <a:effectLst/>
              <a:latin typeface="+mn-lt"/>
              <a:ea typeface="+mn-ea"/>
              <a:cs typeface="+mn-cs"/>
            </a:rPr>
            <a:t>が、</a:t>
          </a:r>
          <a:r>
            <a:rPr kumimoji="1" lang="en-US" altLang="ja-JP" sz="1400">
              <a:solidFill>
                <a:schemeClr val="dk1"/>
              </a:solidFill>
              <a:effectLst/>
              <a:latin typeface="+mn-lt"/>
              <a:ea typeface="+mn-ea"/>
              <a:cs typeface="+mn-cs"/>
            </a:rPr>
            <a:t>28</a:t>
          </a:r>
          <a:r>
            <a:rPr kumimoji="1" lang="ja-JP" altLang="en-US" sz="1400">
              <a:solidFill>
                <a:schemeClr val="dk1"/>
              </a:solidFill>
              <a:effectLst/>
              <a:latin typeface="+mn-lt"/>
              <a:ea typeface="+mn-ea"/>
              <a:cs typeface="+mn-cs"/>
            </a:rPr>
            <a:t>年度は発行を抑制したこともあり前年比で</a:t>
          </a:r>
          <a:r>
            <a:rPr kumimoji="1" lang="en-US" altLang="ja-JP" sz="1400">
              <a:solidFill>
                <a:schemeClr val="dk1"/>
              </a:solidFill>
              <a:effectLst/>
              <a:latin typeface="+mn-lt"/>
              <a:ea typeface="+mn-ea"/>
              <a:cs typeface="+mn-cs"/>
            </a:rPr>
            <a:t>188</a:t>
          </a:r>
          <a:r>
            <a:rPr kumimoji="1" lang="ja-JP" altLang="en-US" sz="1400">
              <a:solidFill>
                <a:schemeClr val="dk1"/>
              </a:solidFill>
              <a:effectLst/>
              <a:latin typeface="+mn-lt"/>
              <a:ea typeface="+mn-ea"/>
              <a:cs typeface="+mn-cs"/>
            </a:rPr>
            <a:t>百万円減少することとなった。</a:t>
          </a:r>
          <a:r>
            <a:rPr kumimoji="1" lang="ja-JP" altLang="ja-JP" sz="1400">
              <a:solidFill>
                <a:schemeClr val="dk1"/>
              </a:solidFill>
              <a:effectLst/>
              <a:latin typeface="+mn-lt"/>
              <a:ea typeface="+mn-ea"/>
              <a:cs typeface="+mn-cs"/>
            </a:rPr>
            <a:t>公営企業債等繰入見込額については、上下水道事業債への繰入見込みが減少傾向にある。</a:t>
          </a:r>
          <a:r>
            <a:rPr kumimoji="1" lang="ja-JP" altLang="en-US" sz="1400">
              <a:solidFill>
                <a:schemeClr val="dk1"/>
              </a:solidFill>
              <a:effectLst/>
              <a:latin typeface="+mn-lt"/>
              <a:ea typeface="+mn-ea"/>
              <a:cs typeface="+mn-cs"/>
            </a:rPr>
            <a:t>また、退職手当負担見込額についても、新規採用職員の抑制により減少傾向にある。</a:t>
          </a:r>
          <a:r>
            <a:rPr kumimoji="1" lang="ja-JP" altLang="ja-JP" sz="1400">
              <a:solidFill>
                <a:schemeClr val="dk1"/>
              </a:solidFill>
              <a:effectLst/>
              <a:latin typeface="+mn-lt"/>
              <a:ea typeface="+mn-ea"/>
              <a:cs typeface="+mn-cs"/>
            </a:rPr>
            <a:t>一方、充当可能特定歳入については、都市計画税充当可能額の減少により、大幅に減少してきている。これは、都市計画税の減少に相反する形で都市計画事業が伸びているためである。</a:t>
          </a:r>
          <a:endParaRPr lang="ja-JP" altLang="ja-JP" sz="1800">
            <a:effectLst/>
          </a:endParaRPr>
        </a:p>
        <a:p>
          <a:r>
            <a:rPr kumimoji="1" lang="ja-JP" altLang="ja-JP" sz="1400">
              <a:solidFill>
                <a:schemeClr val="dk1"/>
              </a:solidFill>
              <a:effectLst/>
              <a:latin typeface="+mn-lt"/>
              <a:ea typeface="+mn-ea"/>
              <a:cs typeface="+mn-cs"/>
            </a:rPr>
            <a:t>今後については、関連一部事務組合での大規模な建設事業に伴う起債の発行</a:t>
          </a:r>
          <a:r>
            <a:rPr kumimoji="1" lang="ja-JP" altLang="en-US" sz="1400">
              <a:solidFill>
                <a:schemeClr val="dk1"/>
              </a:solidFill>
              <a:effectLst/>
              <a:latin typeface="+mn-lt"/>
              <a:ea typeface="+mn-ea"/>
              <a:cs typeface="+mn-cs"/>
            </a:rPr>
            <a:t>が</a:t>
          </a:r>
          <a:r>
            <a:rPr kumimoji="1" lang="ja-JP" altLang="ja-JP" sz="1400">
              <a:solidFill>
                <a:schemeClr val="dk1"/>
              </a:solidFill>
              <a:effectLst/>
              <a:latin typeface="+mn-lt"/>
              <a:ea typeface="+mn-ea"/>
              <a:cs typeface="+mn-cs"/>
            </a:rPr>
            <a:t>予定されていることから、</a:t>
          </a:r>
          <a:r>
            <a:rPr kumimoji="1" lang="ja-JP" altLang="en-US" sz="1400">
              <a:solidFill>
                <a:schemeClr val="dk1"/>
              </a:solidFill>
              <a:effectLst/>
              <a:latin typeface="+mn-lt"/>
              <a:ea typeface="+mn-ea"/>
              <a:cs typeface="+mn-cs"/>
            </a:rPr>
            <a:t>将来負担額の推移を</a:t>
          </a:r>
          <a:r>
            <a:rPr kumimoji="1" lang="ja-JP" altLang="ja-JP" sz="1400">
              <a:solidFill>
                <a:schemeClr val="dk1"/>
              </a:solidFill>
              <a:effectLst/>
              <a:latin typeface="+mn-lt"/>
              <a:ea typeface="+mn-ea"/>
              <a:cs typeface="+mn-cs"/>
            </a:rPr>
            <a:t>注視していく。</a:t>
          </a:r>
          <a:endParaRPr lang="ja-JP" altLang="ja-JP" sz="18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奈良県天理市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66,588
65,763
86.42
26,676,826
25,653,021
766,749
14,299,773
26,341,032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82.9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財政力指数は、長引く景気低迷による法人市民税等の市税の減収が続いたことから低下傾向にあったが、</a:t>
          </a:r>
          <a:r>
            <a:rPr kumimoji="1" lang="ja-JP" altLang="en-US" sz="1200">
              <a:solidFill>
                <a:schemeClr val="dk1"/>
              </a:solidFill>
              <a:effectLst/>
              <a:latin typeface="+mn-lt"/>
              <a:ea typeface="+mn-ea"/>
              <a:cs typeface="+mn-cs"/>
            </a:rPr>
            <a:t>近年</a:t>
          </a:r>
          <a:r>
            <a:rPr kumimoji="1" lang="ja-JP" altLang="ja-JP" sz="1200">
              <a:solidFill>
                <a:schemeClr val="dk1"/>
              </a:solidFill>
              <a:effectLst/>
              <a:latin typeface="+mn-lt"/>
              <a:ea typeface="+mn-ea"/>
              <a:cs typeface="+mn-cs"/>
            </a:rPr>
            <a:t>はほぼ横ばいとなっている。類似団体平均との比較で</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a:t>
          </a:r>
          <a:r>
            <a:rPr kumimoji="1" lang="ja-JP" altLang="en-US" sz="1200">
              <a:solidFill>
                <a:schemeClr val="dk1"/>
              </a:solidFill>
              <a:effectLst/>
              <a:latin typeface="+mn-lt"/>
              <a:ea typeface="+mn-ea"/>
              <a:cs typeface="+mn-cs"/>
            </a:rPr>
            <a:t>から</a:t>
          </a:r>
          <a:r>
            <a:rPr kumimoji="1" lang="ja-JP" altLang="ja-JP" sz="1200">
              <a:solidFill>
                <a:schemeClr val="dk1"/>
              </a:solidFill>
              <a:effectLst/>
              <a:latin typeface="+mn-lt"/>
              <a:ea typeface="+mn-ea"/>
              <a:cs typeface="+mn-cs"/>
            </a:rPr>
            <a:t>差が開いているのは、類似団体設定基準の見直しにより、比較する類似団体が変わったためである。今後も市税の大幅な伸びは見込めないが、</a:t>
          </a:r>
          <a:r>
            <a:rPr kumimoji="1" lang="ja-JP" altLang="en-US" sz="1200">
              <a:solidFill>
                <a:schemeClr val="dk1"/>
              </a:solidFill>
              <a:effectLst/>
              <a:latin typeface="+mn-lt"/>
              <a:ea typeface="+mn-ea"/>
              <a:cs typeface="+mn-cs"/>
            </a:rPr>
            <a:t>引き続き</a:t>
          </a:r>
          <a:r>
            <a:rPr kumimoji="1" lang="ja-JP" altLang="ja-JP" sz="1200">
              <a:solidFill>
                <a:schemeClr val="dk1"/>
              </a:solidFill>
              <a:effectLst/>
              <a:latin typeface="+mn-lt"/>
              <a:ea typeface="+mn-ea"/>
              <a:cs typeface="+mn-cs"/>
            </a:rPr>
            <a:t>地域産業の振興への取り組みや税等の未収金対策などによる歳入確保を図り、財政基盤の強化に努める。</a:t>
          </a:r>
          <a:endParaRPr lang="ja-JP" altLang="ja-JP" sz="16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45</xdr:row>
      <xdr:rowOff>41910</xdr:rowOff>
    </xdr:to>
    <xdr:cxnSp macro="">
      <xdr:nvCxnSpPr>
        <xdr:cNvPr id="61" name="直線コネクタ 60"/>
        <xdr:cNvCxnSpPr/>
      </xdr:nvCxnSpPr>
      <xdr:spPr>
        <a:xfrm flipV="1">
          <a:off x="4953000" y="611632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73660</xdr:rowOff>
    </xdr:from>
    <xdr:to>
      <xdr:col>7</xdr:col>
      <xdr:colOff>152400</xdr:colOff>
      <xdr:row>42</xdr:row>
      <xdr:rowOff>97790</xdr:rowOff>
    </xdr:to>
    <xdr:cxnSp macro="">
      <xdr:nvCxnSpPr>
        <xdr:cNvPr id="66" name="直線コネクタ 65"/>
        <xdr:cNvCxnSpPr/>
      </xdr:nvCxnSpPr>
      <xdr:spPr>
        <a:xfrm flipV="1">
          <a:off x="4114800" y="727456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44467</xdr:rowOff>
    </xdr:from>
    <xdr:ext cx="762000" cy="259045"/>
    <xdr:sp macro="" textlink="">
      <xdr:nvSpPr>
        <xdr:cNvPr id="67" name="財政力平均値テキスト"/>
        <xdr:cNvSpPr txBox="1"/>
      </xdr:nvSpPr>
      <xdr:spPr>
        <a:xfrm>
          <a:off x="5041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97790</xdr:rowOff>
    </xdr:from>
    <xdr:to>
      <xdr:col>6</xdr:col>
      <xdr:colOff>0</xdr:colOff>
      <xdr:row>42</xdr:row>
      <xdr:rowOff>121920</xdr:rowOff>
    </xdr:to>
    <xdr:cxnSp macro="">
      <xdr:nvCxnSpPr>
        <xdr:cNvPr id="69" name="直線コネクタ 68"/>
        <xdr:cNvCxnSpPr/>
      </xdr:nvCxnSpPr>
      <xdr:spPr>
        <a:xfrm flipV="1">
          <a:off x="3225800" y="72986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52070</xdr:rowOff>
    </xdr:from>
    <xdr:to>
      <xdr:col>6</xdr:col>
      <xdr:colOff>50800</xdr:colOff>
      <xdr:row>40</xdr:row>
      <xdr:rowOff>153670</xdr:rowOff>
    </xdr:to>
    <xdr:sp macro="" textlink="">
      <xdr:nvSpPr>
        <xdr:cNvPr id="70" name="フローチャート : 判断 69"/>
        <xdr:cNvSpPr/>
      </xdr:nvSpPr>
      <xdr:spPr>
        <a:xfrm>
          <a:off x="4064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163847</xdr:rowOff>
    </xdr:from>
    <xdr:ext cx="736600" cy="259045"/>
    <xdr:sp macro="" textlink="">
      <xdr:nvSpPr>
        <xdr:cNvPr id="71" name="テキスト ボックス 70"/>
        <xdr:cNvSpPr txBox="1"/>
      </xdr:nvSpPr>
      <xdr:spPr>
        <a:xfrm>
          <a:off x="3733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121920</xdr:rowOff>
    </xdr:from>
    <xdr:to>
      <xdr:col>4</xdr:col>
      <xdr:colOff>482600</xdr:colOff>
      <xdr:row>42</xdr:row>
      <xdr:rowOff>121920</xdr:rowOff>
    </xdr:to>
    <xdr:cxnSp macro="">
      <xdr:nvCxnSpPr>
        <xdr:cNvPr id="72" name="直線コネクタ 71"/>
        <xdr:cNvCxnSpPr/>
      </xdr:nvCxnSpPr>
      <xdr:spPr>
        <a:xfrm>
          <a:off x="2336800" y="7322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13987</xdr:rowOff>
    </xdr:from>
    <xdr:ext cx="762000" cy="259045"/>
    <xdr:sp macro="" textlink="">
      <xdr:nvSpPr>
        <xdr:cNvPr id="74" name="テキスト ボックス 73"/>
        <xdr:cNvSpPr txBox="1"/>
      </xdr:nvSpPr>
      <xdr:spPr>
        <a:xfrm>
          <a:off x="2844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121920</xdr:rowOff>
    </xdr:from>
    <xdr:to>
      <xdr:col>3</xdr:col>
      <xdr:colOff>279400</xdr:colOff>
      <xdr:row>42</xdr:row>
      <xdr:rowOff>121920</xdr:rowOff>
    </xdr:to>
    <xdr:cxnSp macro="">
      <xdr:nvCxnSpPr>
        <xdr:cNvPr id="75" name="直線コネクタ 74"/>
        <xdr:cNvCxnSpPr/>
      </xdr:nvCxnSpPr>
      <xdr:spPr>
        <a:xfrm>
          <a:off x="1447800" y="7322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13987</xdr:rowOff>
    </xdr:from>
    <xdr:ext cx="762000" cy="259045"/>
    <xdr:sp macro="" textlink="">
      <xdr:nvSpPr>
        <xdr:cNvPr id="77" name="テキスト ボックス 76"/>
        <xdr:cNvSpPr txBox="1"/>
      </xdr:nvSpPr>
      <xdr:spPr>
        <a:xfrm>
          <a:off x="1955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73660</xdr:rowOff>
    </xdr:from>
    <xdr:to>
      <xdr:col>2</xdr:col>
      <xdr:colOff>127000</xdr:colOff>
      <xdr:row>42</xdr:row>
      <xdr:rowOff>3810</xdr:rowOff>
    </xdr:to>
    <xdr:sp macro="" textlink="">
      <xdr:nvSpPr>
        <xdr:cNvPr id="78" name="フローチャート : 判断 77"/>
        <xdr:cNvSpPr/>
      </xdr:nvSpPr>
      <xdr:spPr>
        <a:xfrm>
          <a:off x="1397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13987</xdr:rowOff>
    </xdr:from>
    <xdr:ext cx="762000" cy="259045"/>
    <xdr:sp macro="" textlink="">
      <xdr:nvSpPr>
        <xdr:cNvPr id="79" name="テキスト ボックス 78"/>
        <xdr:cNvSpPr txBox="1"/>
      </xdr:nvSpPr>
      <xdr:spPr>
        <a:xfrm>
          <a:off x="1066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22860</xdr:rowOff>
    </xdr:from>
    <xdr:to>
      <xdr:col>7</xdr:col>
      <xdr:colOff>203200</xdr:colOff>
      <xdr:row>42</xdr:row>
      <xdr:rowOff>124460</xdr:rowOff>
    </xdr:to>
    <xdr:sp macro="" textlink="">
      <xdr:nvSpPr>
        <xdr:cNvPr id="85" name="円/楕円 84"/>
        <xdr:cNvSpPr/>
      </xdr:nvSpPr>
      <xdr:spPr>
        <a:xfrm>
          <a:off x="4902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166387</xdr:rowOff>
    </xdr:from>
    <xdr:ext cx="762000" cy="259045"/>
    <xdr:sp macro="" textlink="">
      <xdr:nvSpPr>
        <xdr:cNvPr id="86" name="財政力該当値テキスト"/>
        <xdr:cNvSpPr txBox="1"/>
      </xdr:nvSpPr>
      <xdr:spPr>
        <a:xfrm>
          <a:off x="5041900" y="71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46990</xdr:rowOff>
    </xdr:from>
    <xdr:to>
      <xdr:col>6</xdr:col>
      <xdr:colOff>50800</xdr:colOff>
      <xdr:row>42</xdr:row>
      <xdr:rowOff>148590</xdr:rowOff>
    </xdr:to>
    <xdr:sp macro="" textlink="">
      <xdr:nvSpPr>
        <xdr:cNvPr id="87" name="円/楕円 86"/>
        <xdr:cNvSpPr/>
      </xdr:nvSpPr>
      <xdr:spPr>
        <a:xfrm>
          <a:off x="4064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133367</xdr:rowOff>
    </xdr:from>
    <xdr:ext cx="736600" cy="259045"/>
    <xdr:sp macro="" textlink="">
      <xdr:nvSpPr>
        <xdr:cNvPr id="88" name="テキスト ボックス 87"/>
        <xdr:cNvSpPr txBox="1"/>
      </xdr:nvSpPr>
      <xdr:spPr>
        <a:xfrm>
          <a:off x="3733800" y="733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71120</xdr:rowOff>
    </xdr:from>
    <xdr:to>
      <xdr:col>4</xdr:col>
      <xdr:colOff>533400</xdr:colOff>
      <xdr:row>43</xdr:row>
      <xdr:rowOff>1270</xdr:rowOff>
    </xdr:to>
    <xdr:sp macro="" textlink="">
      <xdr:nvSpPr>
        <xdr:cNvPr id="89" name="円/楕円 88"/>
        <xdr:cNvSpPr/>
      </xdr:nvSpPr>
      <xdr:spPr>
        <a:xfrm>
          <a:off x="3175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157497</xdr:rowOff>
    </xdr:from>
    <xdr:ext cx="762000" cy="259045"/>
    <xdr:sp macro="" textlink="">
      <xdr:nvSpPr>
        <xdr:cNvPr id="90" name="テキスト ボックス 89"/>
        <xdr:cNvSpPr txBox="1"/>
      </xdr:nvSpPr>
      <xdr:spPr>
        <a:xfrm>
          <a:off x="2844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71120</xdr:rowOff>
    </xdr:from>
    <xdr:to>
      <xdr:col>3</xdr:col>
      <xdr:colOff>330200</xdr:colOff>
      <xdr:row>43</xdr:row>
      <xdr:rowOff>1270</xdr:rowOff>
    </xdr:to>
    <xdr:sp macro="" textlink="">
      <xdr:nvSpPr>
        <xdr:cNvPr id="91" name="円/楕円 90"/>
        <xdr:cNvSpPr/>
      </xdr:nvSpPr>
      <xdr:spPr>
        <a:xfrm>
          <a:off x="2286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157497</xdr:rowOff>
    </xdr:from>
    <xdr:ext cx="762000" cy="259045"/>
    <xdr:sp macro="" textlink="">
      <xdr:nvSpPr>
        <xdr:cNvPr id="92" name="テキスト ボックス 91"/>
        <xdr:cNvSpPr txBox="1"/>
      </xdr:nvSpPr>
      <xdr:spPr>
        <a:xfrm>
          <a:off x="1955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71120</xdr:rowOff>
    </xdr:from>
    <xdr:to>
      <xdr:col>2</xdr:col>
      <xdr:colOff>127000</xdr:colOff>
      <xdr:row>43</xdr:row>
      <xdr:rowOff>1270</xdr:rowOff>
    </xdr:to>
    <xdr:sp macro="" textlink="">
      <xdr:nvSpPr>
        <xdr:cNvPr id="93" name="円/楕円 92"/>
        <xdr:cNvSpPr/>
      </xdr:nvSpPr>
      <xdr:spPr>
        <a:xfrm>
          <a:off x="1397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157497</xdr:rowOff>
    </xdr:from>
    <xdr:ext cx="762000" cy="259045"/>
    <xdr:sp macro="" textlink="">
      <xdr:nvSpPr>
        <xdr:cNvPr id="94" name="テキスト ボックス 93"/>
        <xdr:cNvSpPr txBox="1"/>
      </xdr:nvSpPr>
      <xdr:spPr>
        <a:xfrm>
          <a:off x="1066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経常収支比率は、依然類似団体平均を大きく上回っている。平成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a:t>
          </a:r>
          <a:r>
            <a:rPr kumimoji="1" lang="ja-JP" altLang="en-US" sz="1200">
              <a:solidFill>
                <a:schemeClr val="dk1"/>
              </a:solidFill>
              <a:effectLst/>
              <a:latin typeface="+mn-lt"/>
              <a:ea typeface="+mn-ea"/>
              <a:cs typeface="+mn-cs"/>
            </a:rPr>
            <a:t>に</a:t>
          </a:r>
          <a:r>
            <a:rPr kumimoji="1" lang="ja-JP" altLang="ja-JP" sz="1200">
              <a:solidFill>
                <a:schemeClr val="dk1"/>
              </a:solidFill>
              <a:effectLst/>
              <a:latin typeface="+mn-lt"/>
              <a:ea typeface="+mn-ea"/>
              <a:cs typeface="+mn-cs"/>
            </a:rPr>
            <a:t>は</a:t>
          </a:r>
          <a:r>
            <a:rPr kumimoji="1" lang="en-US" altLang="ja-JP" sz="1200">
              <a:solidFill>
                <a:schemeClr val="dk1"/>
              </a:solidFill>
              <a:effectLst/>
              <a:latin typeface="+mn-lt"/>
              <a:ea typeface="+mn-ea"/>
              <a:cs typeface="+mn-cs"/>
            </a:rPr>
            <a:t>100</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を切ったが</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28</a:t>
          </a:r>
          <a:r>
            <a:rPr kumimoji="1" lang="ja-JP" altLang="en-US" sz="1200">
              <a:solidFill>
                <a:schemeClr val="dk1"/>
              </a:solidFill>
              <a:effectLst/>
              <a:latin typeface="+mn-lt"/>
              <a:ea typeface="+mn-ea"/>
              <a:cs typeface="+mn-cs"/>
            </a:rPr>
            <a:t>年度再び</a:t>
          </a:r>
          <a:r>
            <a:rPr kumimoji="1" lang="en-US" altLang="ja-JP" sz="1200">
              <a:solidFill>
                <a:schemeClr val="dk1"/>
              </a:solidFill>
              <a:effectLst/>
              <a:latin typeface="+mn-lt"/>
              <a:ea typeface="+mn-ea"/>
              <a:cs typeface="+mn-cs"/>
            </a:rPr>
            <a:t>100</a:t>
          </a:r>
          <a:r>
            <a:rPr kumimoji="1" lang="ja-JP" altLang="en-US" sz="1200">
              <a:solidFill>
                <a:schemeClr val="dk1"/>
              </a:solidFill>
              <a:effectLst/>
              <a:latin typeface="+mn-lt"/>
              <a:ea typeface="+mn-ea"/>
              <a:cs typeface="+mn-cs"/>
            </a:rPr>
            <a:t>％を超えることとなった</a:t>
          </a:r>
          <a:r>
            <a:rPr kumimoji="1" lang="ja-JP" altLang="ja-JP" sz="1200">
              <a:solidFill>
                <a:schemeClr val="dk1"/>
              </a:solidFill>
              <a:effectLst/>
              <a:latin typeface="+mn-lt"/>
              <a:ea typeface="+mn-ea"/>
              <a:cs typeface="+mn-cs"/>
            </a:rPr>
            <a:t>。この要因</a:t>
          </a:r>
          <a:r>
            <a:rPr kumimoji="1" lang="ja-JP" altLang="en-US" sz="1200">
              <a:solidFill>
                <a:schemeClr val="dk1"/>
              </a:solidFill>
              <a:effectLst/>
              <a:latin typeface="+mn-lt"/>
              <a:ea typeface="+mn-ea"/>
              <a:cs typeface="+mn-cs"/>
            </a:rPr>
            <a:t>として</a:t>
          </a:r>
          <a:r>
            <a:rPr kumimoji="1" lang="ja-JP" altLang="ja-JP" sz="1200">
              <a:solidFill>
                <a:schemeClr val="dk1"/>
              </a:solidFill>
              <a:effectLst/>
              <a:latin typeface="+mn-lt"/>
              <a:ea typeface="+mn-ea"/>
              <a:cs typeface="+mn-cs"/>
            </a:rPr>
            <a:t>は、扶助費が年々増加していること</a:t>
          </a:r>
          <a:r>
            <a:rPr kumimoji="1" lang="ja-JP" altLang="en-US" sz="1200">
              <a:solidFill>
                <a:schemeClr val="dk1"/>
              </a:solidFill>
              <a:effectLst/>
              <a:latin typeface="+mn-lt"/>
              <a:ea typeface="+mn-ea"/>
              <a:cs typeface="+mn-cs"/>
            </a:rPr>
            <a:t>や、従来から</a:t>
          </a:r>
          <a:r>
            <a:rPr kumimoji="1" lang="ja-JP" altLang="ja-JP" sz="1200">
              <a:solidFill>
                <a:schemeClr val="dk1"/>
              </a:solidFill>
              <a:effectLst/>
              <a:latin typeface="+mn-lt"/>
              <a:ea typeface="+mn-ea"/>
              <a:cs typeface="+mn-cs"/>
            </a:rPr>
            <a:t>教育・福祉を重点施策とした人員配置により、類似団体</a:t>
          </a:r>
          <a:r>
            <a:rPr kumimoji="1" lang="ja-JP" altLang="en-US" sz="1200">
              <a:solidFill>
                <a:schemeClr val="dk1"/>
              </a:solidFill>
              <a:effectLst/>
              <a:latin typeface="+mn-lt"/>
              <a:ea typeface="+mn-ea"/>
              <a:cs typeface="+mn-cs"/>
            </a:rPr>
            <a:t>と比較し</a:t>
          </a:r>
          <a:r>
            <a:rPr kumimoji="1" lang="ja-JP" altLang="ja-JP" sz="1200">
              <a:solidFill>
                <a:schemeClr val="dk1"/>
              </a:solidFill>
              <a:effectLst/>
              <a:latin typeface="+mn-lt"/>
              <a:ea typeface="+mn-ea"/>
              <a:cs typeface="+mn-cs"/>
            </a:rPr>
            <a:t>て職員数が多く</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人件費が高いこと</a:t>
          </a:r>
          <a:r>
            <a:rPr kumimoji="1" lang="ja-JP" altLang="en-US" sz="1200">
              <a:solidFill>
                <a:schemeClr val="dk1"/>
              </a:solidFill>
              <a:effectLst/>
              <a:latin typeface="+mn-lt"/>
              <a:ea typeface="+mn-ea"/>
              <a:cs typeface="+mn-cs"/>
            </a:rPr>
            <a:t>が挙げられる</a:t>
          </a:r>
          <a:r>
            <a:rPr kumimoji="1" lang="ja-JP" altLang="ja-JP" sz="1200">
              <a:solidFill>
                <a:schemeClr val="dk1"/>
              </a:solidFill>
              <a:effectLst/>
              <a:latin typeface="+mn-lt"/>
              <a:ea typeface="+mn-ea"/>
              <a:cs typeface="+mn-cs"/>
            </a:rPr>
            <a:t>。今後も、指定管理者制度の活用や公共施設の最適化等に継続して取り組み、さらなる経常経費の削減を図っていく。</a:t>
          </a:r>
          <a:endParaRPr lang="ja-JP" altLang="ja-JP" sz="1600">
            <a:effectLst/>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105156</xdr:rowOff>
    </xdr:from>
    <xdr:to>
      <xdr:col>7</xdr:col>
      <xdr:colOff>152400</xdr:colOff>
      <xdr:row>65</xdr:row>
      <xdr:rowOff>162306</xdr:rowOff>
    </xdr:to>
    <xdr:cxnSp macro="">
      <xdr:nvCxnSpPr>
        <xdr:cNvPr id="122" name="直線コネクタ 121"/>
        <xdr:cNvCxnSpPr/>
      </xdr:nvCxnSpPr>
      <xdr:spPr>
        <a:xfrm flipV="1">
          <a:off x="4953000" y="1022070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134383</xdr:rowOff>
    </xdr:from>
    <xdr:ext cx="762000" cy="259045"/>
    <xdr:sp macro="" textlink="">
      <xdr:nvSpPr>
        <xdr:cNvPr id="123" name="財政構造の弾力性最小値テキスト"/>
        <xdr:cNvSpPr txBox="1"/>
      </xdr:nvSpPr>
      <xdr:spPr>
        <a:xfrm>
          <a:off x="5041900" y="112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7</xdr:col>
      <xdr:colOff>63500</xdr:colOff>
      <xdr:row>65</xdr:row>
      <xdr:rowOff>162306</xdr:rowOff>
    </xdr:from>
    <xdr:to>
      <xdr:col>7</xdr:col>
      <xdr:colOff>241300</xdr:colOff>
      <xdr:row>65</xdr:row>
      <xdr:rowOff>162306</xdr:rowOff>
    </xdr:to>
    <xdr:cxnSp macro="">
      <xdr:nvCxnSpPr>
        <xdr:cNvPr id="124" name="直線コネクタ 123"/>
        <xdr:cNvCxnSpPr/>
      </xdr:nvCxnSpPr>
      <xdr:spPr>
        <a:xfrm>
          <a:off x="4864100" y="1130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20083</xdr:rowOff>
    </xdr:from>
    <xdr:ext cx="762000" cy="259045"/>
    <xdr:sp macro="" textlink="">
      <xdr:nvSpPr>
        <xdr:cNvPr id="125" name="財政構造の弾力性最大値テキスト"/>
        <xdr:cNvSpPr txBox="1"/>
      </xdr:nvSpPr>
      <xdr:spPr>
        <a:xfrm>
          <a:off x="5041900" y="996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7</xdr:col>
      <xdr:colOff>63500</xdr:colOff>
      <xdr:row>59</xdr:row>
      <xdr:rowOff>105156</xdr:rowOff>
    </xdr:from>
    <xdr:to>
      <xdr:col>7</xdr:col>
      <xdr:colOff>241300</xdr:colOff>
      <xdr:row>59</xdr:row>
      <xdr:rowOff>105156</xdr:rowOff>
    </xdr:to>
    <xdr:cxnSp macro="">
      <xdr:nvCxnSpPr>
        <xdr:cNvPr id="126" name="直線コネクタ 125"/>
        <xdr:cNvCxnSpPr/>
      </xdr:nvCxnSpPr>
      <xdr:spPr>
        <a:xfrm>
          <a:off x="4864100" y="102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34544</xdr:rowOff>
    </xdr:from>
    <xdr:to>
      <xdr:col>7</xdr:col>
      <xdr:colOff>152400</xdr:colOff>
      <xdr:row>65</xdr:row>
      <xdr:rowOff>114046</xdr:rowOff>
    </xdr:to>
    <xdr:cxnSp macro="">
      <xdr:nvCxnSpPr>
        <xdr:cNvPr id="127" name="直線コネクタ 126"/>
        <xdr:cNvCxnSpPr/>
      </xdr:nvCxnSpPr>
      <xdr:spPr>
        <a:xfrm>
          <a:off x="4114800" y="11007344"/>
          <a:ext cx="8382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72915</xdr:rowOff>
    </xdr:from>
    <xdr:ext cx="762000" cy="259045"/>
    <xdr:sp macro="" textlink="">
      <xdr:nvSpPr>
        <xdr:cNvPr id="128" name="財政構造の弾力性平均値テキスト"/>
        <xdr:cNvSpPr txBox="1"/>
      </xdr:nvSpPr>
      <xdr:spPr>
        <a:xfrm>
          <a:off x="5041900" y="10531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29" name="フローチャート : 判断 128"/>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34544</xdr:rowOff>
    </xdr:from>
    <xdr:to>
      <xdr:col>6</xdr:col>
      <xdr:colOff>0</xdr:colOff>
      <xdr:row>64</xdr:row>
      <xdr:rowOff>150368</xdr:rowOff>
    </xdr:to>
    <xdr:cxnSp macro="">
      <xdr:nvCxnSpPr>
        <xdr:cNvPr id="130" name="直線コネクタ 129"/>
        <xdr:cNvCxnSpPr/>
      </xdr:nvCxnSpPr>
      <xdr:spPr>
        <a:xfrm flipV="1">
          <a:off x="3225800" y="1100734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126492</xdr:rowOff>
    </xdr:from>
    <xdr:to>
      <xdr:col>6</xdr:col>
      <xdr:colOff>50800</xdr:colOff>
      <xdr:row>62</xdr:row>
      <xdr:rowOff>56642</xdr:rowOff>
    </xdr:to>
    <xdr:sp macro="" textlink="">
      <xdr:nvSpPr>
        <xdr:cNvPr id="131" name="フローチャート : 判断 130"/>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66819</xdr:rowOff>
    </xdr:from>
    <xdr:ext cx="736600" cy="259045"/>
    <xdr:sp macro="" textlink="">
      <xdr:nvSpPr>
        <xdr:cNvPr id="132" name="テキスト ボックス 131"/>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92456</xdr:rowOff>
    </xdr:from>
    <xdr:to>
      <xdr:col>4</xdr:col>
      <xdr:colOff>482600</xdr:colOff>
      <xdr:row>64</xdr:row>
      <xdr:rowOff>150368</xdr:rowOff>
    </xdr:to>
    <xdr:cxnSp macro="">
      <xdr:nvCxnSpPr>
        <xdr:cNvPr id="133" name="直線コネクタ 132"/>
        <xdr:cNvCxnSpPr/>
      </xdr:nvCxnSpPr>
      <xdr:spPr>
        <a:xfrm>
          <a:off x="2336800" y="1106525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87884</xdr:rowOff>
    </xdr:from>
    <xdr:to>
      <xdr:col>4</xdr:col>
      <xdr:colOff>533400</xdr:colOff>
      <xdr:row>62</xdr:row>
      <xdr:rowOff>18034</xdr:rowOff>
    </xdr:to>
    <xdr:sp macro="" textlink="">
      <xdr:nvSpPr>
        <xdr:cNvPr id="134" name="フローチャート : 判断 133"/>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28211</xdr:rowOff>
    </xdr:from>
    <xdr:ext cx="762000" cy="259045"/>
    <xdr:sp macro="" textlink="">
      <xdr:nvSpPr>
        <xdr:cNvPr id="135" name="テキスト ボックス 134"/>
        <xdr:cNvSpPr txBox="1"/>
      </xdr:nvSpPr>
      <xdr:spPr>
        <a:xfrm>
          <a:off x="2844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87630</xdr:rowOff>
    </xdr:from>
    <xdr:to>
      <xdr:col>3</xdr:col>
      <xdr:colOff>279400</xdr:colOff>
      <xdr:row>64</xdr:row>
      <xdr:rowOff>92456</xdr:rowOff>
    </xdr:to>
    <xdr:cxnSp macro="">
      <xdr:nvCxnSpPr>
        <xdr:cNvPr id="136" name="直線コネクタ 135"/>
        <xdr:cNvCxnSpPr/>
      </xdr:nvCxnSpPr>
      <xdr:spPr>
        <a:xfrm>
          <a:off x="1447800" y="1106043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37" name="フローチャート : 判断 136"/>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38" name="テキスト ボックス 137"/>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54102</xdr:rowOff>
    </xdr:from>
    <xdr:to>
      <xdr:col>2</xdr:col>
      <xdr:colOff>127000</xdr:colOff>
      <xdr:row>61</xdr:row>
      <xdr:rowOff>155702</xdr:rowOff>
    </xdr:to>
    <xdr:sp macro="" textlink="">
      <xdr:nvSpPr>
        <xdr:cNvPr id="139" name="フローチャート : 判断 138"/>
        <xdr:cNvSpPr/>
      </xdr:nvSpPr>
      <xdr:spPr>
        <a:xfrm>
          <a:off x="1397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165879</xdr:rowOff>
    </xdr:from>
    <xdr:ext cx="762000" cy="259045"/>
    <xdr:sp macro="" textlink="">
      <xdr:nvSpPr>
        <xdr:cNvPr id="140" name="テキスト ボックス 139"/>
        <xdr:cNvSpPr txBox="1"/>
      </xdr:nvSpPr>
      <xdr:spPr>
        <a:xfrm>
          <a:off x="1066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63246</xdr:rowOff>
    </xdr:from>
    <xdr:to>
      <xdr:col>7</xdr:col>
      <xdr:colOff>203200</xdr:colOff>
      <xdr:row>65</xdr:row>
      <xdr:rowOff>164846</xdr:rowOff>
    </xdr:to>
    <xdr:sp macro="" textlink="">
      <xdr:nvSpPr>
        <xdr:cNvPr id="146" name="円/楕円 145"/>
        <xdr:cNvSpPr/>
      </xdr:nvSpPr>
      <xdr:spPr>
        <a:xfrm>
          <a:off x="49022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130573</xdr:rowOff>
    </xdr:from>
    <xdr:ext cx="762000" cy="259045"/>
    <xdr:sp macro="" textlink="">
      <xdr:nvSpPr>
        <xdr:cNvPr id="147" name="財政構造の弾力性該当値テキスト"/>
        <xdr:cNvSpPr txBox="1"/>
      </xdr:nvSpPr>
      <xdr:spPr>
        <a:xfrm>
          <a:off x="5041900" y="1110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155194</xdr:rowOff>
    </xdr:from>
    <xdr:to>
      <xdr:col>6</xdr:col>
      <xdr:colOff>50800</xdr:colOff>
      <xdr:row>64</xdr:row>
      <xdr:rowOff>85344</xdr:rowOff>
    </xdr:to>
    <xdr:sp macro="" textlink="">
      <xdr:nvSpPr>
        <xdr:cNvPr id="148" name="円/楕円 147"/>
        <xdr:cNvSpPr/>
      </xdr:nvSpPr>
      <xdr:spPr>
        <a:xfrm>
          <a:off x="4064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70121</xdr:rowOff>
    </xdr:from>
    <xdr:ext cx="736600" cy="259045"/>
    <xdr:sp macro="" textlink="">
      <xdr:nvSpPr>
        <xdr:cNvPr id="149" name="テキスト ボックス 148"/>
        <xdr:cNvSpPr txBox="1"/>
      </xdr:nvSpPr>
      <xdr:spPr>
        <a:xfrm>
          <a:off x="3733800" y="1104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99568</xdr:rowOff>
    </xdr:from>
    <xdr:to>
      <xdr:col>4</xdr:col>
      <xdr:colOff>533400</xdr:colOff>
      <xdr:row>65</xdr:row>
      <xdr:rowOff>29718</xdr:rowOff>
    </xdr:to>
    <xdr:sp macro="" textlink="">
      <xdr:nvSpPr>
        <xdr:cNvPr id="150" name="円/楕円 149"/>
        <xdr:cNvSpPr/>
      </xdr:nvSpPr>
      <xdr:spPr>
        <a:xfrm>
          <a:off x="31750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14495</xdr:rowOff>
    </xdr:from>
    <xdr:ext cx="762000" cy="259045"/>
    <xdr:sp macro="" textlink="">
      <xdr:nvSpPr>
        <xdr:cNvPr id="151" name="テキスト ボックス 150"/>
        <xdr:cNvSpPr txBox="1"/>
      </xdr:nvSpPr>
      <xdr:spPr>
        <a:xfrm>
          <a:off x="2844800" y="1115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41656</xdr:rowOff>
    </xdr:from>
    <xdr:to>
      <xdr:col>3</xdr:col>
      <xdr:colOff>330200</xdr:colOff>
      <xdr:row>64</xdr:row>
      <xdr:rowOff>143256</xdr:rowOff>
    </xdr:to>
    <xdr:sp macro="" textlink="">
      <xdr:nvSpPr>
        <xdr:cNvPr id="152" name="円/楕円 151"/>
        <xdr:cNvSpPr/>
      </xdr:nvSpPr>
      <xdr:spPr>
        <a:xfrm>
          <a:off x="2286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128033</xdr:rowOff>
    </xdr:from>
    <xdr:ext cx="762000" cy="259045"/>
    <xdr:sp macro="" textlink="">
      <xdr:nvSpPr>
        <xdr:cNvPr id="153" name="テキスト ボックス 152"/>
        <xdr:cNvSpPr txBox="1"/>
      </xdr:nvSpPr>
      <xdr:spPr>
        <a:xfrm>
          <a:off x="1955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36830</xdr:rowOff>
    </xdr:from>
    <xdr:to>
      <xdr:col>2</xdr:col>
      <xdr:colOff>127000</xdr:colOff>
      <xdr:row>64</xdr:row>
      <xdr:rowOff>138430</xdr:rowOff>
    </xdr:to>
    <xdr:sp macro="" textlink="">
      <xdr:nvSpPr>
        <xdr:cNvPr id="154" name="円/楕円 153"/>
        <xdr:cNvSpPr/>
      </xdr:nvSpPr>
      <xdr:spPr>
        <a:xfrm>
          <a:off x="1397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123207</xdr:rowOff>
    </xdr:from>
    <xdr:ext cx="762000" cy="259045"/>
    <xdr:sp macro="" textlink="">
      <xdr:nvSpPr>
        <xdr:cNvPr id="155" name="テキスト ボックス 154"/>
        <xdr:cNvSpPr txBox="1"/>
      </xdr:nvSpPr>
      <xdr:spPr>
        <a:xfrm>
          <a:off x="1066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[122,484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mn-lt"/>
              <a:ea typeface="+mn-ea"/>
              <a:cs typeface="+mn-cs"/>
            </a:rPr>
            <a:t>本市では、これまで教育・福祉、とりわけ子どもに関する施策の充実に重点的に取り組んできたため保育所・幼稚園等の施設が多い。また区画整理事業や地籍調査事業を推進していることから、民生部門と土木部門において職員数が多くなっており、人件費の増加に繋がっている。これまで職員数の削減を進めてきた結果、これ以上の削減は厳しいものとなっており、今後は事業の整理、指定管理者制度の活用、業務委託を推進し、コストの低減を図っ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113268</xdr:rowOff>
    </xdr:from>
    <xdr:to>
      <xdr:col>7</xdr:col>
      <xdr:colOff>152400</xdr:colOff>
      <xdr:row>89</xdr:row>
      <xdr:rowOff>149304</xdr:rowOff>
    </xdr:to>
    <xdr:cxnSp macro="">
      <xdr:nvCxnSpPr>
        <xdr:cNvPr id="185" name="直線コネクタ 184"/>
        <xdr:cNvCxnSpPr/>
      </xdr:nvCxnSpPr>
      <xdr:spPr>
        <a:xfrm flipV="1">
          <a:off x="4953000" y="14000718"/>
          <a:ext cx="0" cy="1407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121381</xdr:rowOff>
    </xdr:from>
    <xdr:ext cx="762000" cy="259045"/>
    <xdr:sp macro="" textlink="">
      <xdr:nvSpPr>
        <xdr:cNvPr id="186" name="人件費・物件費等の状況最小値テキスト"/>
        <xdr:cNvSpPr txBox="1"/>
      </xdr:nvSpPr>
      <xdr:spPr>
        <a:xfrm>
          <a:off x="5041900" y="1538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179,927</a:t>
          </a:r>
          <a:endParaRPr kumimoji="1" lang="ja-JP" altLang="en-US" sz="1000" b="1">
            <a:latin typeface="ＭＳ Ｐゴシック"/>
          </a:endParaRPr>
        </a:p>
      </xdr:txBody>
    </xdr:sp>
    <xdr:clientData/>
  </xdr:oneCellAnchor>
  <xdr:twoCellAnchor>
    <xdr:from>
      <xdr:col>7</xdr:col>
      <xdr:colOff>63500</xdr:colOff>
      <xdr:row>89</xdr:row>
      <xdr:rowOff>149304</xdr:rowOff>
    </xdr:from>
    <xdr:to>
      <xdr:col>7</xdr:col>
      <xdr:colOff>241300</xdr:colOff>
      <xdr:row>89</xdr:row>
      <xdr:rowOff>149304</xdr:rowOff>
    </xdr:to>
    <xdr:cxnSp macro="">
      <xdr:nvCxnSpPr>
        <xdr:cNvPr id="187" name="直線コネクタ 186"/>
        <xdr:cNvCxnSpPr/>
      </xdr:nvCxnSpPr>
      <xdr:spPr>
        <a:xfrm>
          <a:off x="4864100" y="1540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28195</xdr:rowOff>
    </xdr:from>
    <xdr:ext cx="762000" cy="259045"/>
    <xdr:sp macro="" textlink="">
      <xdr:nvSpPr>
        <xdr:cNvPr id="188" name="人件費・物件費等の状況最大値テキスト"/>
        <xdr:cNvSpPr txBox="1"/>
      </xdr:nvSpPr>
      <xdr:spPr>
        <a:xfrm>
          <a:off x="5041900" y="13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74,923</a:t>
          </a:r>
          <a:endParaRPr kumimoji="1" lang="ja-JP" altLang="en-US" sz="1000" b="1">
            <a:latin typeface="ＭＳ Ｐゴシック"/>
          </a:endParaRPr>
        </a:p>
      </xdr:txBody>
    </xdr:sp>
    <xdr:clientData/>
  </xdr:oneCellAnchor>
  <xdr:twoCellAnchor>
    <xdr:from>
      <xdr:col>7</xdr:col>
      <xdr:colOff>63500</xdr:colOff>
      <xdr:row>81</xdr:row>
      <xdr:rowOff>113268</xdr:rowOff>
    </xdr:from>
    <xdr:to>
      <xdr:col>7</xdr:col>
      <xdr:colOff>241300</xdr:colOff>
      <xdr:row>81</xdr:row>
      <xdr:rowOff>113268</xdr:rowOff>
    </xdr:to>
    <xdr:cxnSp macro="">
      <xdr:nvCxnSpPr>
        <xdr:cNvPr id="189" name="直線コネクタ 188"/>
        <xdr:cNvCxnSpPr/>
      </xdr:nvCxnSpPr>
      <xdr:spPr>
        <a:xfrm>
          <a:off x="4864100" y="140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51095</xdr:rowOff>
    </xdr:from>
    <xdr:to>
      <xdr:col>7</xdr:col>
      <xdr:colOff>152400</xdr:colOff>
      <xdr:row>85</xdr:row>
      <xdr:rowOff>65049</xdr:rowOff>
    </xdr:to>
    <xdr:cxnSp macro="">
      <xdr:nvCxnSpPr>
        <xdr:cNvPr id="190" name="直線コネクタ 189"/>
        <xdr:cNvCxnSpPr/>
      </xdr:nvCxnSpPr>
      <xdr:spPr>
        <a:xfrm>
          <a:off x="4114800" y="14624345"/>
          <a:ext cx="838200" cy="1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6746</xdr:rowOff>
    </xdr:from>
    <xdr:ext cx="762000" cy="259045"/>
    <xdr:sp macro="" textlink="">
      <xdr:nvSpPr>
        <xdr:cNvPr id="191" name="人件費・物件費等の状況平均値テキスト"/>
        <xdr:cNvSpPr txBox="1"/>
      </xdr:nvSpPr>
      <xdr:spPr>
        <a:xfrm>
          <a:off x="5041900" y="14237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107,902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161669</xdr:rowOff>
    </xdr:from>
    <xdr:to>
      <xdr:col>7</xdr:col>
      <xdr:colOff>203200</xdr:colOff>
      <xdr:row>84</xdr:row>
      <xdr:rowOff>91819</xdr:rowOff>
    </xdr:to>
    <xdr:sp macro="" textlink="">
      <xdr:nvSpPr>
        <xdr:cNvPr id="192" name="フローチャート : 判断 191"/>
        <xdr:cNvSpPr/>
      </xdr:nvSpPr>
      <xdr:spPr>
        <a:xfrm>
          <a:off x="49022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41590</xdr:rowOff>
    </xdr:from>
    <xdr:to>
      <xdr:col>6</xdr:col>
      <xdr:colOff>0</xdr:colOff>
      <xdr:row>85</xdr:row>
      <xdr:rowOff>51095</xdr:rowOff>
    </xdr:to>
    <xdr:cxnSp macro="">
      <xdr:nvCxnSpPr>
        <xdr:cNvPr id="193" name="直線コネクタ 192"/>
        <xdr:cNvCxnSpPr/>
      </xdr:nvCxnSpPr>
      <xdr:spPr>
        <a:xfrm>
          <a:off x="3225800" y="14614840"/>
          <a:ext cx="889000" cy="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136373</xdr:rowOff>
    </xdr:from>
    <xdr:to>
      <xdr:col>6</xdr:col>
      <xdr:colOff>50800</xdr:colOff>
      <xdr:row>84</xdr:row>
      <xdr:rowOff>66523</xdr:rowOff>
    </xdr:to>
    <xdr:sp macro="" textlink="">
      <xdr:nvSpPr>
        <xdr:cNvPr id="194" name="フローチャート : 判断 193"/>
        <xdr:cNvSpPr/>
      </xdr:nvSpPr>
      <xdr:spPr>
        <a:xfrm>
          <a:off x="4064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76700</xdr:rowOff>
    </xdr:from>
    <xdr:ext cx="736600" cy="259045"/>
    <xdr:sp macro="" textlink="">
      <xdr:nvSpPr>
        <xdr:cNvPr id="195" name="テキスト ボックス 194"/>
        <xdr:cNvSpPr txBox="1"/>
      </xdr:nvSpPr>
      <xdr:spPr>
        <a:xfrm>
          <a:off x="3733800" y="14135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6990</xdr:rowOff>
    </xdr:from>
    <xdr:to>
      <xdr:col>4</xdr:col>
      <xdr:colOff>482600</xdr:colOff>
      <xdr:row>85</xdr:row>
      <xdr:rowOff>41590</xdr:rowOff>
    </xdr:to>
    <xdr:cxnSp macro="">
      <xdr:nvCxnSpPr>
        <xdr:cNvPr id="196" name="直線コネクタ 195"/>
        <xdr:cNvCxnSpPr/>
      </xdr:nvCxnSpPr>
      <xdr:spPr>
        <a:xfrm>
          <a:off x="2336800" y="14580240"/>
          <a:ext cx="889000" cy="3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169988</xdr:rowOff>
    </xdr:from>
    <xdr:to>
      <xdr:col>4</xdr:col>
      <xdr:colOff>533400</xdr:colOff>
      <xdr:row>85</xdr:row>
      <xdr:rowOff>100138</xdr:rowOff>
    </xdr:to>
    <xdr:sp macro="" textlink="">
      <xdr:nvSpPr>
        <xdr:cNvPr id="197" name="フローチャート : 判断 196"/>
        <xdr:cNvSpPr/>
      </xdr:nvSpPr>
      <xdr:spPr>
        <a:xfrm>
          <a:off x="3175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84915</xdr:rowOff>
    </xdr:from>
    <xdr:ext cx="762000" cy="259045"/>
    <xdr:sp macro="" textlink="">
      <xdr:nvSpPr>
        <xdr:cNvPr id="198" name="テキスト ボックス 197"/>
        <xdr:cNvSpPr txBox="1"/>
      </xdr:nvSpPr>
      <xdr:spPr>
        <a:xfrm>
          <a:off x="2844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6990</xdr:rowOff>
    </xdr:from>
    <xdr:to>
      <xdr:col>3</xdr:col>
      <xdr:colOff>279400</xdr:colOff>
      <xdr:row>85</xdr:row>
      <xdr:rowOff>54955</xdr:rowOff>
    </xdr:to>
    <xdr:cxnSp macro="">
      <xdr:nvCxnSpPr>
        <xdr:cNvPr id="199" name="直線コネクタ 198"/>
        <xdr:cNvCxnSpPr/>
      </xdr:nvCxnSpPr>
      <xdr:spPr>
        <a:xfrm flipV="1">
          <a:off x="1447800" y="14580240"/>
          <a:ext cx="889000" cy="4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156784</xdr:rowOff>
    </xdr:from>
    <xdr:to>
      <xdr:col>3</xdr:col>
      <xdr:colOff>330200</xdr:colOff>
      <xdr:row>85</xdr:row>
      <xdr:rowOff>86934</xdr:rowOff>
    </xdr:to>
    <xdr:sp macro="" textlink="">
      <xdr:nvSpPr>
        <xdr:cNvPr id="200" name="フローチャート : 判断 199"/>
        <xdr:cNvSpPr/>
      </xdr:nvSpPr>
      <xdr:spPr>
        <a:xfrm>
          <a:off x="2286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71711</xdr:rowOff>
    </xdr:from>
    <xdr:ext cx="762000" cy="259045"/>
    <xdr:sp macro="" textlink="">
      <xdr:nvSpPr>
        <xdr:cNvPr id="201" name="テキスト ボックス 200"/>
        <xdr:cNvSpPr txBox="1"/>
      </xdr:nvSpPr>
      <xdr:spPr>
        <a:xfrm>
          <a:off x="1955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136568</xdr:rowOff>
    </xdr:from>
    <xdr:to>
      <xdr:col>2</xdr:col>
      <xdr:colOff>127000</xdr:colOff>
      <xdr:row>85</xdr:row>
      <xdr:rowOff>66718</xdr:rowOff>
    </xdr:to>
    <xdr:sp macro="" textlink="">
      <xdr:nvSpPr>
        <xdr:cNvPr id="202" name="フローチャート : 判断 201"/>
        <xdr:cNvSpPr/>
      </xdr:nvSpPr>
      <xdr:spPr>
        <a:xfrm>
          <a:off x="1397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76895</xdr:rowOff>
    </xdr:from>
    <xdr:ext cx="762000" cy="259045"/>
    <xdr:sp macro="" textlink="">
      <xdr:nvSpPr>
        <xdr:cNvPr id="203" name="テキスト ボックス 202"/>
        <xdr:cNvSpPr txBox="1"/>
      </xdr:nvSpPr>
      <xdr:spPr>
        <a:xfrm>
          <a:off x="1066800" y="14307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85</xdr:row>
      <xdr:rowOff>14249</xdr:rowOff>
    </xdr:from>
    <xdr:to>
      <xdr:col>7</xdr:col>
      <xdr:colOff>203200</xdr:colOff>
      <xdr:row>85</xdr:row>
      <xdr:rowOff>115849</xdr:rowOff>
    </xdr:to>
    <xdr:sp macro="" textlink="">
      <xdr:nvSpPr>
        <xdr:cNvPr id="209" name="円/楕円 208"/>
        <xdr:cNvSpPr/>
      </xdr:nvSpPr>
      <xdr:spPr>
        <a:xfrm>
          <a:off x="4902200" y="1458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157776</xdr:rowOff>
    </xdr:from>
    <xdr:ext cx="762000" cy="259045"/>
    <xdr:sp macro="" textlink="">
      <xdr:nvSpPr>
        <xdr:cNvPr id="210" name="人件費・物件費等の状況該当値テキスト"/>
        <xdr:cNvSpPr txBox="1"/>
      </xdr:nvSpPr>
      <xdr:spPr>
        <a:xfrm>
          <a:off x="5041900" y="1455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122,484</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295</xdr:rowOff>
    </xdr:from>
    <xdr:to>
      <xdr:col>6</xdr:col>
      <xdr:colOff>50800</xdr:colOff>
      <xdr:row>85</xdr:row>
      <xdr:rowOff>101895</xdr:rowOff>
    </xdr:to>
    <xdr:sp macro="" textlink="">
      <xdr:nvSpPr>
        <xdr:cNvPr id="211" name="円/楕円 210"/>
        <xdr:cNvSpPr/>
      </xdr:nvSpPr>
      <xdr:spPr>
        <a:xfrm>
          <a:off x="4064000" y="1457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86672</xdr:rowOff>
    </xdr:from>
    <xdr:ext cx="736600" cy="259045"/>
    <xdr:sp macro="" textlink="">
      <xdr:nvSpPr>
        <xdr:cNvPr id="212" name="テキスト ボックス 211"/>
        <xdr:cNvSpPr txBox="1"/>
      </xdr:nvSpPr>
      <xdr:spPr>
        <a:xfrm>
          <a:off x="3733800" y="1465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121,443</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162240</xdr:rowOff>
    </xdr:from>
    <xdr:to>
      <xdr:col>4</xdr:col>
      <xdr:colOff>533400</xdr:colOff>
      <xdr:row>85</xdr:row>
      <xdr:rowOff>92390</xdr:rowOff>
    </xdr:to>
    <xdr:sp macro="" textlink="">
      <xdr:nvSpPr>
        <xdr:cNvPr id="213" name="円/楕円 212"/>
        <xdr:cNvSpPr/>
      </xdr:nvSpPr>
      <xdr:spPr>
        <a:xfrm>
          <a:off x="3175000" y="145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102567</xdr:rowOff>
    </xdr:from>
    <xdr:ext cx="762000" cy="259045"/>
    <xdr:sp macro="" textlink="">
      <xdr:nvSpPr>
        <xdr:cNvPr id="214" name="テキスト ボックス 213"/>
        <xdr:cNvSpPr txBox="1"/>
      </xdr:nvSpPr>
      <xdr:spPr>
        <a:xfrm>
          <a:off x="2844800" y="143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120,734</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127640</xdr:rowOff>
    </xdr:from>
    <xdr:to>
      <xdr:col>3</xdr:col>
      <xdr:colOff>330200</xdr:colOff>
      <xdr:row>85</xdr:row>
      <xdr:rowOff>57790</xdr:rowOff>
    </xdr:to>
    <xdr:sp macro="" textlink="">
      <xdr:nvSpPr>
        <xdr:cNvPr id="215" name="円/楕円 214"/>
        <xdr:cNvSpPr/>
      </xdr:nvSpPr>
      <xdr:spPr>
        <a:xfrm>
          <a:off x="2286000" y="1452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67967</xdr:rowOff>
    </xdr:from>
    <xdr:ext cx="762000" cy="259045"/>
    <xdr:sp macro="" textlink="">
      <xdr:nvSpPr>
        <xdr:cNvPr id="216" name="テキスト ボックス 215"/>
        <xdr:cNvSpPr txBox="1"/>
      </xdr:nvSpPr>
      <xdr:spPr>
        <a:xfrm>
          <a:off x="1955800" y="1429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118,153</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4155</xdr:rowOff>
    </xdr:from>
    <xdr:to>
      <xdr:col>2</xdr:col>
      <xdr:colOff>127000</xdr:colOff>
      <xdr:row>85</xdr:row>
      <xdr:rowOff>105755</xdr:rowOff>
    </xdr:to>
    <xdr:sp macro="" textlink="">
      <xdr:nvSpPr>
        <xdr:cNvPr id="217" name="円/楕円 216"/>
        <xdr:cNvSpPr/>
      </xdr:nvSpPr>
      <xdr:spPr>
        <a:xfrm>
          <a:off x="1397000" y="1457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90532</xdr:rowOff>
    </xdr:from>
    <xdr:ext cx="762000" cy="259045"/>
    <xdr:sp macro="" textlink="">
      <xdr:nvSpPr>
        <xdr:cNvPr id="218" name="テキスト ボックス 217"/>
        <xdr:cNvSpPr txBox="1"/>
      </xdr:nvSpPr>
      <xdr:spPr>
        <a:xfrm>
          <a:off x="1066800" y="1466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121,731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国の給与水準と比べると若干下がってはいるものの、類似団体と比べると高くなっている。これは給料カットを実施している団体が多い中、本市においては手当の減額を行うことによって給与の削減を行っていることが要因の一つであると考えられる。今後も削減方法等を検討し、給与水準の適正化に努めていく。</a:t>
          </a:r>
          <a:endParaRPr lang="ja-JP" altLang="ja-JP" sz="12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138430</xdr:rowOff>
    </xdr:from>
    <xdr:to>
      <xdr:col>24</xdr:col>
      <xdr:colOff>558800</xdr:colOff>
      <xdr:row>86</xdr:row>
      <xdr:rowOff>61384</xdr:rowOff>
    </xdr:to>
    <xdr:cxnSp macro="">
      <xdr:nvCxnSpPr>
        <xdr:cNvPr id="247" name="直線コネクタ 246"/>
        <xdr:cNvCxnSpPr/>
      </xdr:nvCxnSpPr>
      <xdr:spPr>
        <a:xfrm flipV="1">
          <a:off x="17018000" y="14025880"/>
          <a:ext cx="0" cy="780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33461</xdr:rowOff>
    </xdr:from>
    <xdr:ext cx="762000" cy="259045"/>
    <xdr:sp macro="" textlink="">
      <xdr:nvSpPr>
        <xdr:cNvPr id="248" name="給与水準   （国との比較）最小値テキスト"/>
        <xdr:cNvSpPr txBox="1"/>
      </xdr:nvSpPr>
      <xdr:spPr>
        <a:xfrm>
          <a:off x="17106900" y="147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61384</xdr:rowOff>
    </xdr:from>
    <xdr:to>
      <xdr:col>24</xdr:col>
      <xdr:colOff>647700</xdr:colOff>
      <xdr:row>86</xdr:row>
      <xdr:rowOff>61384</xdr:rowOff>
    </xdr:to>
    <xdr:cxnSp macro="">
      <xdr:nvCxnSpPr>
        <xdr:cNvPr id="249" name="直線コネクタ 248"/>
        <xdr:cNvCxnSpPr/>
      </xdr:nvCxnSpPr>
      <xdr:spPr>
        <a:xfrm>
          <a:off x="16929100" y="1480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53357</xdr:rowOff>
    </xdr:from>
    <xdr:ext cx="762000" cy="259045"/>
    <xdr:sp macro="" textlink="">
      <xdr:nvSpPr>
        <xdr:cNvPr id="250" name="給与水準   （国との比較）最大値テキスト"/>
        <xdr:cNvSpPr txBox="1"/>
      </xdr:nvSpPr>
      <xdr:spPr>
        <a:xfrm>
          <a:off x="17106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81</xdr:row>
      <xdr:rowOff>138430</xdr:rowOff>
    </xdr:from>
    <xdr:to>
      <xdr:col>24</xdr:col>
      <xdr:colOff>647700</xdr:colOff>
      <xdr:row>81</xdr:row>
      <xdr:rowOff>138430</xdr:rowOff>
    </xdr:to>
    <xdr:cxnSp macro="">
      <xdr:nvCxnSpPr>
        <xdr:cNvPr id="251" name="直線コネクタ 250"/>
        <xdr:cNvCxnSpPr/>
      </xdr:nvCxnSpPr>
      <xdr:spPr>
        <a:xfrm>
          <a:off x="16929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23707</xdr:rowOff>
    </xdr:from>
    <xdr:to>
      <xdr:col>24</xdr:col>
      <xdr:colOff>558800</xdr:colOff>
      <xdr:row>85</xdr:row>
      <xdr:rowOff>23707</xdr:rowOff>
    </xdr:to>
    <xdr:cxnSp macro="">
      <xdr:nvCxnSpPr>
        <xdr:cNvPr id="252" name="直線コネクタ 251"/>
        <xdr:cNvCxnSpPr/>
      </xdr:nvCxnSpPr>
      <xdr:spPr>
        <a:xfrm>
          <a:off x="16179800" y="14596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64364</xdr:rowOff>
    </xdr:from>
    <xdr:ext cx="762000" cy="259045"/>
    <xdr:sp macro="" textlink="">
      <xdr:nvSpPr>
        <xdr:cNvPr id="253" name="給与水準   （国との比較）平均値テキスト"/>
        <xdr:cNvSpPr txBox="1"/>
      </xdr:nvSpPr>
      <xdr:spPr>
        <a:xfrm>
          <a:off x="17106900" y="1429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47837</xdr:rowOff>
    </xdr:from>
    <xdr:to>
      <xdr:col>24</xdr:col>
      <xdr:colOff>609600</xdr:colOff>
      <xdr:row>84</xdr:row>
      <xdr:rowOff>149437</xdr:rowOff>
    </xdr:to>
    <xdr:sp macro="" textlink="">
      <xdr:nvSpPr>
        <xdr:cNvPr id="254" name="フローチャート : 判断 253"/>
        <xdr:cNvSpPr/>
      </xdr:nvSpPr>
      <xdr:spPr>
        <a:xfrm>
          <a:off x="169672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90593</xdr:rowOff>
    </xdr:from>
    <xdr:to>
      <xdr:col>23</xdr:col>
      <xdr:colOff>406400</xdr:colOff>
      <xdr:row>85</xdr:row>
      <xdr:rowOff>23707</xdr:rowOff>
    </xdr:to>
    <xdr:cxnSp macro="">
      <xdr:nvCxnSpPr>
        <xdr:cNvPr id="255" name="直線コネクタ 254"/>
        <xdr:cNvCxnSpPr/>
      </xdr:nvCxnSpPr>
      <xdr:spPr>
        <a:xfrm>
          <a:off x="15290800" y="1449239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47837</xdr:rowOff>
    </xdr:from>
    <xdr:to>
      <xdr:col>23</xdr:col>
      <xdr:colOff>457200</xdr:colOff>
      <xdr:row>84</xdr:row>
      <xdr:rowOff>149437</xdr:rowOff>
    </xdr:to>
    <xdr:sp macro="" textlink="">
      <xdr:nvSpPr>
        <xdr:cNvPr id="256" name="フローチャート : 判断 255"/>
        <xdr:cNvSpPr/>
      </xdr:nvSpPr>
      <xdr:spPr>
        <a:xfrm>
          <a:off x="161290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159614</xdr:rowOff>
    </xdr:from>
    <xdr:ext cx="736600" cy="259045"/>
    <xdr:sp macro="" textlink="">
      <xdr:nvSpPr>
        <xdr:cNvPr id="257" name="テキスト ボックス 256"/>
        <xdr:cNvSpPr txBox="1"/>
      </xdr:nvSpPr>
      <xdr:spPr>
        <a:xfrm>
          <a:off x="15798800" y="1421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90593</xdr:rowOff>
    </xdr:from>
    <xdr:to>
      <xdr:col>22</xdr:col>
      <xdr:colOff>203200</xdr:colOff>
      <xdr:row>84</xdr:row>
      <xdr:rowOff>106680</xdr:rowOff>
    </xdr:to>
    <xdr:cxnSp macro="">
      <xdr:nvCxnSpPr>
        <xdr:cNvPr id="258" name="直線コネクタ 257"/>
        <xdr:cNvCxnSpPr/>
      </xdr:nvCxnSpPr>
      <xdr:spPr>
        <a:xfrm flipV="1">
          <a:off x="14401800" y="1449239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171027</xdr:rowOff>
    </xdr:from>
    <xdr:to>
      <xdr:col>22</xdr:col>
      <xdr:colOff>254000</xdr:colOff>
      <xdr:row>84</xdr:row>
      <xdr:rowOff>101177</xdr:rowOff>
    </xdr:to>
    <xdr:sp macro="" textlink="">
      <xdr:nvSpPr>
        <xdr:cNvPr id="259" name="フローチャート : 判断 258"/>
        <xdr:cNvSpPr/>
      </xdr:nvSpPr>
      <xdr:spPr>
        <a:xfrm>
          <a:off x="15240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111354</xdr:rowOff>
    </xdr:from>
    <xdr:ext cx="762000" cy="259045"/>
    <xdr:sp macro="" textlink="">
      <xdr:nvSpPr>
        <xdr:cNvPr id="260" name="テキスト ボックス 259"/>
        <xdr:cNvSpPr txBox="1"/>
      </xdr:nvSpPr>
      <xdr:spPr>
        <a:xfrm>
          <a:off x="14909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106680</xdr:rowOff>
    </xdr:from>
    <xdr:to>
      <xdr:col>21</xdr:col>
      <xdr:colOff>0</xdr:colOff>
      <xdr:row>89</xdr:row>
      <xdr:rowOff>13546</xdr:rowOff>
    </xdr:to>
    <xdr:cxnSp macro="">
      <xdr:nvCxnSpPr>
        <xdr:cNvPr id="261" name="直線コネクタ 260"/>
        <xdr:cNvCxnSpPr/>
      </xdr:nvCxnSpPr>
      <xdr:spPr>
        <a:xfrm flipV="1">
          <a:off x="13512800" y="14508480"/>
          <a:ext cx="889000" cy="76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171027</xdr:rowOff>
    </xdr:from>
    <xdr:to>
      <xdr:col>21</xdr:col>
      <xdr:colOff>50800</xdr:colOff>
      <xdr:row>84</xdr:row>
      <xdr:rowOff>101177</xdr:rowOff>
    </xdr:to>
    <xdr:sp macro="" textlink="">
      <xdr:nvSpPr>
        <xdr:cNvPr id="262" name="フローチャート : 判断 261"/>
        <xdr:cNvSpPr/>
      </xdr:nvSpPr>
      <xdr:spPr>
        <a:xfrm>
          <a:off x="14351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111354</xdr:rowOff>
    </xdr:from>
    <xdr:ext cx="762000" cy="259045"/>
    <xdr:sp macro="" textlink="">
      <xdr:nvSpPr>
        <xdr:cNvPr id="263" name="テキスト ボックス 262"/>
        <xdr:cNvSpPr txBox="1"/>
      </xdr:nvSpPr>
      <xdr:spPr>
        <a:xfrm>
          <a:off x="14020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64" name="フローチャート : 判断 263"/>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65" name="テキスト ボックス 264"/>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71" name="円/楕円 270"/>
        <xdr:cNvSpPr/>
      </xdr:nvSpPr>
      <xdr:spPr>
        <a:xfrm>
          <a:off x="169672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116434</xdr:rowOff>
    </xdr:from>
    <xdr:ext cx="762000" cy="259045"/>
    <xdr:sp macro="" textlink="">
      <xdr:nvSpPr>
        <xdr:cNvPr id="272" name="給与水準   （国との比較）該当値テキスト"/>
        <xdr:cNvSpPr txBox="1"/>
      </xdr:nvSpPr>
      <xdr:spPr>
        <a:xfrm>
          <a:off x="17106900" y="1451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144357</xdr:rowOff>
    </xdr:from>
    <xdr:to>
      <xdr:col>23</xdr:col>
      <xdr:colOff>457200</xdr:colOff>
      <xdr:row>85</xdr:row>
      <xdr:rowOff>74507</xdr:rowOff>
    </xdr:to>
    <xdr:sp macro="" textlink="">
      <xdr:nvSpPr>
        <xdr:cNvPr id="273" name="円/楕円 272"/>
        <xdr:cNvSpPr/>
      </xdr:nvSpPr>
      <xdr:spPr>
        <a:xfrm>
          <a:off x="16129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59284</xdr:rowOff>
    </xdr:from>
    <xdr:ext cx="736600" cy="259045"/>
    <xdr:sp macro="" textlink="">
      <xdr:nvSpPr>
        <xdr:cNvPr id="274" name="テキスト ボックス 273"/>
        <xdr:cNvSpPr txBox="1"/>
      </xdr:nvSpPr>
      <xdr:spPr>
        <a:xfrm>
          <a:off x="15798800" y="1463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39793</xdr:rowOff>
    </xdr:from>
    <xdr:to>
      <xdr:col>22</xdr:col>
      <xdr:colOff>254000</xdr:colOff>
      <xdr:row>84</xdr:row>
      <xdr:rowOff>141393</xdr:rowOff>
    </xdr:to>
    <xdr:sp macro="" textlink="">
      <xdr:nvSpPr>
        <xdr:cNvPr id="275" name="円/楕円 274"/>
        <xdr:cNvSpPr/>
      </xdr:nvSpPr>
      <xdr:spPr>
        <a:xfrm>
          <a:off x="15240000" y="144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126170</xdr:rowOff>
    </xdr:from>
    <xdr:ext cx="762000" cy="259045"/>
    <xdr:sp macro="" textlink="">
      <xdr:nvSpPr>
        <xdr:cNvPr id="276" name="テキスト ボックス 275"/>
        <xdr:cNvSpPr txBox="1"/>
      </xdr:nvSpPr>
      <xdr:spPr>
        <a:xfrm>
          <a:off x="14909800" y="14527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55880</xdr:rowOff>
    </xdr:from>
    <xdr:to>
      <xdr:col>21</xdr:col>
      <xdr:colOff>50800</xdr:colOff>
      <xdr:row>84</xdr:row>
      <xdr:rowOff>157480</xdr:rowOff>
    </xdr:to>
    <xdr:sp macro="" textlink="">
      <xdr:nvSpPr>
        <xdr:cNvPr id="277" name="円/楕円 276"/>
        <xdr:cNvSpPr/>
      </xdr:nvSpPr>
      <xdr:spPr>
        <a:xfrm>
          <a:off x="14351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142257</xdr:rowOff>
    </xdr:from>
    <xdr:ext cx="762000" cy="259045"/>
    <xdr:sp macro="" textlink="">
      <xdr:nvSpPr>
        <xdr:cNvPr id="278" name="テキスト ボックス 277"/>
        <xdr:cNvSpPr txBox="1"/>
      </xdr:nvSpPr>
      <xdr:spPr>
        <a:xfrm>
          <a:off x="140208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134196</xdr:rowOff>
    </xdr:from>
    <xdr:to>
      <xdr:col>19</xdr:col>
      <xdr:colOff>533400</xdr:colOff>
      <xdr:row>89</xdr:row>
      <xdr:rowOff>64346</xdr:rowOff>
    </xdr:to>
    <xdr:sp macro="" textlink="">
      <xdr:nvSpPr>
        <xdr:cNvPr id="279" name="円/楕円 278"/>
        <xdr:cNvSpPr/>
      </xdr:nvSpPr>
      <xdr:spPr>
        <a:xfrm>
          <a:off x="13462000" y="152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49123</xdr:rowOff>
    </xdr:from>
    <xdr:ext cx="762000" cy="259045"/>
    <xdr:sp macro="" textlink="">
      <xdr:nvSpPr>
        <xdr:cNvPr id="280" name="テキスト ボックス 279"/>
        <xdr:cNvSpPr txBox="1"/>
      </xdr:nvSpPr>
      <xdr:spPr>
        <a:xfrm>
          <a:off x="13131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本市では、これまで教育・福祉、とりわけ子どもに関する施策の充実に重点的に取り組んできたため保育所・幼稚園等の施設が多い。また区画整理事業や地籍調査事業を推進していることから、民生部門と土木部門において職員数が多くなっている。これまで職員数の削減を進めてきた結果、これ以上の削減は厳しいものとなっており、今後は事業の整理、指定管理者制度の活用、業務委託を推進し、退職者不補充、新規採用の抑制に努め、定員の適正化につなげ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2329</xdr:rowOff>
    </xdr:from>
    <xdr:to>
      <xdr:col>24</xdr:col>
      <xdr:colOff>558800</xdr:colOff>
      <xdr:row>67</xdr:row>
      <xdr:rowOff>25718</xdr:rowOff>
    </xdr:to>
    <xdr:cxnSp macro="">
      <xdr:nvCxnSpPr>
        <xdr:cNvPr id="310" name="直線コネクタ 309"/>
        <xdr:cNvCxnSpPr/>
      </xdr:nvCxnSpPr>
      <xdr:spPr>
        <a:xfrm flipV="1">
          <a:off x="17018000" y="9946429"/>
          <a:ext cx="0" cy="15664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169245</xdr:rowOff>
    </xdr:from>
    <xdr:ext cx="762000" cy="259045"/>
    <xdr:sp macro="" textlink="">
      <xdr:nvSpPr>
        <xdr:cNvPr id="311" name="定員管理の状況最小値テキスト"/>
        <xdr:cNvSpPr txBox="1"/>
      </xdr:nvSpPr>
      <xdr:spPr>
        <a:xfrm>
          <a:off x="17106900" y="114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11.57</a:t>
          </a:r>
          <a:endParaRPr kumimoji="1" lang="ja-JP" altLang="en-US" sz="1000" b="1">
            <a:latin typeface="ＭＳ Ｐゴシック"/>
          </a:endParaRPr>
        </a:p>
      </xdr:txBody>
    </xdr:sp>
    <xdr:clientData/>
  </xdr:oneCellAnchor>
  <xdr:twoCellAnchor>
    <xdr:from>
      <xdr:col>24</xdr:col>
      <xdr:colOff>469900</xdr:colOff>
      <xdr:row>67</xdr:row>
      <xdr:rowOff>25718</xdr:rowOff>
    </xdr:from>
    <xdr:to>
      <xdr:col>24</xdr:col>
      <xdr:colOff>647700</xdr:colOff>
      <xdr:row>67</xdr:row>
      <xdr:rowOff>25718</xdr:rowOff>
    </xdr:to>
    <xdr:cxnSp macro="">
      <xdr:nvCxnSpPr>
        <xdr:cNvPr id="312" name="直線コネクタ 311"/>
        <xdr:cNvCxnSpPr/>
      </xdr:nvCxnSpPr>
      <xdr:spPr>
        <a:xfrm>
          <a:off x="16929100" y="1151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88706</xdr:rowOff>
    </xdr:from>
    <xdr:ext cx="762000" cy="259045"/>
    <xdr:sp macro="" textlink="">
      <xdr:nvSpPr>
        <xdr:cNvPr id="313"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24</xdr:col>
      <xdr:colOff>469900</xdr:colOff>
      <xdr:row>58</xdr:row>
      <xdr:rowOff>2329</xdr:rowOff>
    </xdr:from>
    <xdr:to>
      <xdr:col>24</xdr:col>
      <xdr:colOff>647700</xdr:colOff>
      <xdr:row>58</xdr:row>
      <xdr:rowOff>2329</xdr:rowOff>
    </xdr:to>
    <xdr:cxnSp macro="">
      <xdr:nvCxnSpPr>
        <xdr:cNvPr id="314" name="直線コネクタ 313"/>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90699</xdr:rowOff>
    </xdr:from>
    <xdr:to>
      <xdr:col>24</xdr:col>
      <xdr:colOff>558800</xdr:colOff>
      <xdr:row>62</xdr:row>
      <xdr:rowOff>96731</xdr:rowOff>
    </xdr:to>
    <xdr:cxnSp macro="">
      <xdr:nvCxnSpPr>
        <xdr:cNvPr id="315" name="直線コネクタ 314"/>
        <xdr:cNvCxnSpPr/>
      </xdr:nvCxnSpPr>
      <xdr:spPr>
        <a:xfrm>
          <a:off x="16179800" y="10720599"/>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119821</xdr:rowOff>
    </xdr:from>
    <xdr:ext cx="762000" cy="259045"/>
    <xdr:sp macro="" textlink="">
      <xdr:nvSpPr>
        <xdr:cNvPr id="316" name="定員管理の状況平均値テキスト"/>
        <xdr:cNvSpPr txBox="1"/>
      </xdr:nvSpPr>
      <xdr:spPr>
        <a:xfrm>
          <a:off x="17106900" y="10235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103294</xdr:rowOff>
    </xdr:from>
    <xdr:to>
      <xdr:col>24</xdr:col>
      <xdr:colOff>609600</xdr:colOff>
      <xdr:row>61</xdr:row>
      <xdr:rowOff>33444</xdr:rowOff>
    </xdr:to>
    <xdr:sp macro="" textlink="">
      <xdr:nvSpPr>
        <xdr:cNvPr id="317" name="フローチャート : 判断 316"/>
        <xdr:cNvSpPr/>
      </xdr:nvSpPr>
      <xdr:spPr>
        <a:xfrm>
          <a:off x="169672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86678</xdr:rowOff>
    </xdr:from>
    <xdr:to>
      <xdr:col>23</xdr:col>
      <xdr:colOff>406400</xdr:colOff>
      <xdr:row>62</xdr:row>
      <xdr:rowOff>90699</xdr:rowOff>
    </xdr:to>
    <xdr:cxnSp macro="">
      <xdr:nvCxnSpPr>
        <xdr:cNvPr id="318" name="直線コネクタ 317"/>
        <xdr:cNvCxnSpPr/>
      </xdr:nvCxnSpPr>
      <xdr:spPr>
        <a:xfrm>
          <a:off x="15290800" y="10716578"/>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79163</xdr:rowOff>
    </xdr:from>
    <xdr:to>
      <xdr:col>23</xdr:col>
      <xdr:colOff>457200</xdr:colOff>
      <xdr:row>61</xdr:row>
      <xdr:rowOff>9313</xdr:rowOff>
    </xdr:to>
    <xdr:sp macro="" textlink="">
      <xdr:nvSpPr>
        <xdr:cNvPr id="319" name="フローチャート : 判断 318"/>
        <xdr:cNvSpPr/>
      </xdr:nvSpPr>
      <xdr:spPr>
        <a:xfrm>
          <a:off x="16129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19490</xdr:rowOff>
    </xdr:from>
    <xdr:ext cx="736600" cy="259045"/>
    <xdr:sp macro="" textlink="">
      <xdr:nvSpPr>
        <xdr:cNvPr id="320" name="テキスト ボックス 319"/>
        <xdr:cNvSpPr txBox="1"/>
      </xdr:nvSpPr>
      <xdr:spPr>
        <a:xfrm>
          <a:off x="15798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86678</xdr:rowOff>
    </xdr:from>
    <xdr:to>
      <xdr:col>22</xdr:col>
      <xdr:colOff>203200</xdr:colOff>
      <xdr:row>62</xdr:row>
      <xdr:rowOff>108796</xdr:rowOff>
    </xdr:to>
    <xdr:cxnSp macro="">
      <xdr:nvCxnSpPr>
        <xdr:cNvPr id="321" name="直線コネクタ 320"/>
        <xdr:cNvCxnSpPr/>
      </xdr:nvCxnSpPr>
      <xdr:spPr>
        <a:xfrm flipV="1">
          <a:off x="14401800" y="10716578"/>
          <a:ext cx="889000" cy="2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2" name="フローチャート : 判断 321"/>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51134</xdr:rowOff>
    </xdr:from>
    <xdr:ext cx="762000" cy="259045"/>
    <xdr:sp macro="" textlink="">
      <xdr:nvSpPr>
        <xdr:cNvPr id="323" name="テキスト ボックス 322"/>
        <xdr:cNvSpPr txBox="1"/>
      </xdr:nvSpPr>
      <xdr:spPr>
        <a:xfrm>
          <a:off x="14909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108796</xdr:rowOff>
    </xdr:from>
    <xdr:to>
      <xdr:col>21</xdr:col>
      <xdr:colOff>0</xdr:colOff>
      <xdr:row>63</xdr:row>
      <xdr:rowOff>72072</xdr:rowOff>
    </xdr:to>
    <xdr:cxnSp macro="">
      <xdr:nvCxnSpPr>
        <xdr:cNvPr id="324" name="直線コネクタ 323"/>
        <xdr:cNvCxnSpPr/>
      </xdr:nvCxnSpPr>
      <xdr:spPr>
        <a:xfrm flipV="1">
          <a:off x="13512800" y="10738696"/>
          <a:ext cx="889000" cy="13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25" name="フローチャート : 判断 324"/>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59178</xdr:rowOff>
    </xdr:from>
    <xdr:ext cx="762000" cy="259045"/>
    <xdr:sp macro="" textlink="">
      <xdr:nvSpPr>
        <xdr:cNvPr id="326" name="テキスト ボックス 325"/>
        <xdr:cNvSpPr txBox="1"/>
      </xdr:nvSpPr>
      <xdr:spPr>
        <a:xfrm>
          <a:off x="14020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27" name="フローチャート : 判断 326"/>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75265</xdr:rowOff>
    </xdr:from>
    <xdr:ext cx="762000" cy="259045"/>
    <xdr:sp macro="" textlink="">
      <xdr:nvSpPr>
        <xdr:cNvPr id="328" name="テキスト ボックス 327"/>
        <xdr:cNvSpPr txBox="1"/>
      </xdr:nvSpPr>
      <xdr:spPr>
        <a:xfrm>
          <a:off x="13131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45931</xdr:rowOff>
    </xdr:from>
    <xdr:to>
      <xdr:col>24</xdr:col>
      <xdr:colOff>609600</xdr:colOff>
      <xdr:row>62</xdr:row>
      <xdr:rowOff>147531</xdr:rowOff>
    </xdr:to>
    <xdr:sp macro="" textlink="">
      <xdr:nvSpPr>
        <xdr:cNvPr id="334" name="円/楕円 333"/>
        <xdr:cNvSpPr/>
      </xdr:nvSpPr>
      <xdr:spPr>
        <a:xfrm>
          <a:off x="169672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18008</xdr:rowOff>
    </xdr:from>
    <xdr:ext cx="762000" cy="259045"/>
    <xdr:sp macro="" textlink="">
      <xdr:nvSpPr>
        <xdr:cNvPr id="335" name="定員管理の状況該当値テキスト"/>
        <xdr:cNvSpPr txBox="1"/>
      </xdr:nvSpPr>
      <xdr:spPr>
        <a:xfrm>
          <a:off x="17106900" y="1064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39899</xdr:rowOff>
    </xdr:from>
    <xdr:to>
      <xdr:col>23</xdr:col>
      <xdr:colOff>457200</xdr:colOff>
      <xdr:row>62</xdr:row>
      <xdr:rowOff>141499</xdr:rowOff>
    </xdr:to>
    <xdr:sp macro="" textlink="">
      <xdr:nvSpPr>
        <xdr:cNvPr id="336" name="円/楕円 335"/>
        <xdr:cNvSpPr/>
      </xdr:nvSpPr>
      <xdr:spPr>
        <a:xfrm>
          <a:off x="16129000" y="1066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126276</xdr:rowOff>
    </xdr:from>
    <xdr:ext cx="736600" cy="259045"/>
    <xdr:sp macro="" textlink="">
      <xdr:nvSpPr>
        <xdr:cNvPr id="337" name="テキスト ボックス 336"/>
        <xdr:cNvSpPr txBox="1"/>
      </xdr:nvSpPr>
      <xdr:spPr>
        <a:xfrm>
          <a:off x="15798800" y="10756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35878</xdr:rowOff>
    </xdr:from>
    <xdr:to>
      <xdr:col>22</xdr:col>
      <xdr:colOff>254000</xdr:colOff>
      <xdr:row>62</xdr:row>
      <xdr:rowOff>137478</xdr:rowOff>
    </xdr:to>
    <xdr:sp macro="" textlink="">
      <xdr:nvSpPr>
        <xdr:cNvPr id="338" name="円/楕円 337"/>
        <xdr:cNvSpPr/>
      </xdr:nvSpPr>
      <xdr:spPr>
        <a:xfrm>
          <a:off x="15240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122255</xdr:rowOff>
    </xdr:from>
    <xdr:ext cx="762000" cy="259045"/>
    <xdr:sp macro="" textlink="">
      <xdr:nvSpPr>
        <xdr:cNvPr id="339" name="テキスト ボックス 338"/>
        <xdr:cNvSpPr txBox="1"/>
      </xdr:nvSpPr>
      <xdr:spPr>
        <a:xfrm>
          <a:off x="14909800" y="1075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57996</xdr:rowOff>
    </xdr:from>
    <xdr:to>
      <xdr:col>21</xdr:col>
      <xdr:colOff>50800</xdr:colOff>
      <xdr:row>62</xdr:row>
      <xdr:rowOff>159596</xdr:rowOff>
    </xdr:to>
    <xdr:sp macro="" textlink="">
      <xdr:nvSpPr>
        <xdr:cNvPr id="340" name="円/楕円 339"/>
        <xdr:cNvSpPr/>
      </xdr:nvSpPr>
      <xdr:spPr>
        <a:xfrm>
          <a:off x="14351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144373</xdr:rowOff>
    </xdr:from>
    <xdr:ext cx="762000" cy="259045"/>
    <xdr:sp macro="" textlink="">
      <xdr:nvSpPr>
        <xdr:cNvPr id="341" name="テキスト ボックス 340"/>
        <xdr:cNvSpPr txBox="1"/>
      </xdr:nvSpPr>
      <xdr:spPr>
        <a:xfrm>
          <a:off x="14020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21272</xdr:rowOff>
    </xdr:from>
    <xdr:to>
      <xdr:col>19</xdr:col>
      <xdr:colOff>533400</xdr:colOff>
      <xdr:row>63</xdr:row>
      <xdr:rowOff>122872</xdr:rowOff>
    </xdr:to>
    <xdr:sp macro="" textlink="">
      <xdr:nvSpPr>
        <xdr:cNvPr id="342" name="円/楕円 341"/>
        <xdr:cNvSpPr/>
      </xdr:nvSpPr>
      <xdr:spPr>
        <a:xfrm>
          <a:off x="13462000" y="108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107649</xdr:rowOff>
    </xdr:from>
    <xdr:ext cx="762000" cy="259045"/>
    <xdr:sp macro="" textlink="">
      <xdr:nvSpPr>
        <xdr:cNvPr id="343" name="テキスト ボックス 342"/>
        <xdr:cNvSpPr txBox="1"/>
      </xdr:nvSpPr>
      <xdr:spPr>
        <a:xfrm>
          <a:off x="13131800" y="1090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mn-lt"/>
              <a:ea typeface="+mn-ea"/>
              <a:cs typeface="+mn-cs"/>
            </a:rPr>
            <a:t>過年度に発行した起債の償還が終了する一方、近年発行している退職手当債や第三セクター等改革推進債の償還が始まったことにより、実質公債費比率は近年、同程度で推移している。現在は比較的健全な状態を保っているところであるが、今後も市や関連一部事務組合での大規模な建設事業に伴う起債の発行も見込まれており、比率の推移に注視しながら、起債に大きく依存することのない財政運営に努める。</a:t>
          </a:r>
          <a:endParaRPr lang="ja-JP" altLang="ja-JP" sz="1600">
            <a:effectLst/>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46672</xdr:rowOff>
    </xdr:from>
    <xdr:to>
      <xdr:col>24</xdr:col>
      <xdr:colOff>558800</xdr:colOff>
      <xdr:row>43</xdr:row>
      <xdr:rowOff>155575</xdr:rowOff>
    </xdr:to>
    <xdr:cxnSp macro="">
      <xdr:nvCxnSpPr>
        <xdr:cNvPr id="368" name="直線コネクタ 367"/>
        <xdr:cNvCxnSpPr/>
      </xdr:nvCxnSpPr>
      <xdr:spPr>
        <a:xfrm flipV="1">
          <a:off x="17018000" y="6218872"/>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127652</xdr:rowOff>
    </xdr:from>
    <xdr:ext cx="762000" cy="259045"/>
    <xdr:sp macro="" textlink="">
      <xdr:nvSpPr>
        <xdr:cNvPr id="369"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43</xdr:row>
      <xdr:rowOff>155575</xdr:rowOff>
    </xdr:from>
    <xdr:to>
      <xdr:col>24</xdr:col>
      <xdr:colOff>647700</xdr:colOff>
      <xdr:row>43</xdr:row>
      <xdr:rowOff>155575</xdr:rowOff>
    </xdr:to>
    <xdr:cxnSp macro="">
      <xdr:nvCxnSpPr>
        <xdr:cNvPr id="370" name="直線コネクタ 369"/>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133049</xdr:rowOff>
    </xdr:from>
    <xdr:ext cx="762000" cy="259045"/>
    <xdr:sp macro="" textlink="">
      <xdr:nvSpPr>
        <xdr:cNvPr id="371" name="公債費負担の状況最大値テキスト"/>
        <xdr:cNvSpPr txBox="1"/>
      </xdr:nvSpPr>
      <xdr:spPr>
        <a:xfrm>
          <a:off x="17106900" y="59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46672</xdr:rowOff>
    </xdr:from>
    <xdr:to>
      <xdr:col>24</xdr:col>
      <xdr:colOff>647700</xdr:colOff>
      <xdr:row>36</xdr:row>
      <xdr:rowOff>46672</xdr:rowOff>
    </xdr:to>
    <xdr:cxnSp macro="">
      <xdr:nvCxnSpPr>
        <xdr:cNvPr id="372" name="直線コネクタ 371"/>
        <xdr:cNvCxnSpPr/>
      </xdr:nvCxnSpPr>
      <xdr:spPr>
        <a:xfrm>
          <a:off x="16929100" y="62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127000</xdr:rowOff>
    </xdr:from>
    <xdr:to>
      <xdr:col>24</xdr:col>
      <xdr:colOff>558800</xdr:colOff>
      <xdr:row>40</xdr:row>
      <xdr:rowOff>151130</xdr:rowOff>
    </xdr:to>
    <xdr:cxnSp macro="">
      <xdr:nvCxnSpPr>
        <xdr:cNvPr id="373" name="直線コネクタ 372"/>
        <xdr:cNvCxnSpPr/>
      </xdr:nvCxnSpPr>
      <xdr:spPr>
        <a:xfrm flipV="1">
          <a:off x="16179800" y="698500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77170</xdr:rowOff>
    </xdr:from>
    <xdr:ext cx="762000" cy="259045"/>
    <xdr:sp macro="" textlink="">
      <xdr:nvSpPr>
        <xdr:cNvPr id="374" name="公債費負担の状況平均値テキスト"/>
        <xdr:cNvSpPr txBox="1"/>
      </xdr:nvSpPr>
      <xdr:spPr>
        <a:xfrm>
          <a:off x="17106900" y="6592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75" name="フローチャート : 判断 374"/>
        <xdr:cNvSpPr/>
      </xdr:nvSpPr>
      <xdr:spPr>
        <a:xfrm>
          <a:off x="169672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151130</xdr:rowOff>
    </xdr:from>
    <xdr:to>
      <xdr:col>23</xdr:col>
      <xdr:colOff>406400</xdr:colOff>
      <xdr:row>40</xdr:row>
      <xdr:rowOff>169228</xdr:rowOff>
    </xdr:to>
    <xdr:cxnSp macro="">
      <xdr:nvCxnSpPr>
        <xdr:cNvPr id="376" name="直線コネクタ 375"/>
        <xdr:cNvCxnSpPr/>
      </xdr:nvCxnSpPr>
      <xdr:spPr>
        <a:xfrm flipV="1">
          <a:off x="15290800" y="700913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66675</xdr:rowOff>
    </xdr:from>
    <xdr:to>
      <xdr:col>23</xdr:col>
      <xdr:colOff>457200</xdr:colOff>
      <xdr:row>39</xdr:row>
      <xdr:rowOff>168275</xdr:rowOff>
    </xdr:to>
    <xdr:sp macro="" textlink="">
      <xdr:nvSpPr>
        <xdr:cNvPr id="377" name="フローチャート : 判断 376"/>
        <xdr:cNvSpPr/>
      </xdr:nvSpPr>
      <xdr:spPr>
        <a:xfrm>
          <a:off x="16129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7002</xdr:rowOff>
    </xdr:from>
    <xdr:ext cx="736600" cy="259045"/>
    <xdr:sp macro="" textlink="">
      <xdr:nvSpPr>
        <xdr:cNvPr id="378" name="テキスト ボックス 377"/>
        <xdr:cNvSpPr txBox="1"/>
      </xdr:nvSpPr>
      <xdr:spPr>
        <a:xfrm>
          <a:off x="15798800" y="652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169228</xdr:rowOff>
    </xdr:from>
    <xdr:to>
      <xdr:col>22</xdr:col>
      <xdr:colOff>203200</xdr:colOff>
      <xdr:row>41</xdr:row>
      <xdr:rowOff>21907</xdr:rowOff>
    </xdr:to>
    <xdr:cxnSp macro="">
      <xdr:nvCxnSpPr>
        <xdr:cNvPr id="379" name="直線コネクタ 378"/>
        <xdr:cNvCxnSpPr/>
      </xdr:nvCxnSpPr>
      <xdr:spPr>
        <a:xfrm flipV="1">
          <a:off x="14401800" y="7027228"/>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3810</xdr:rowOff>
    </xdr:from>
    <xdr:to>
      <xdr:col>22</xdr:col>
      <xdr:colOff>254000</xdr:colOff>
      <xdr:row>40</xdr:row>
      <xdr:rowOff>105410</xdr:rowOff>
    </xdr:to>
    <xdr:sp macro="" textlink="">
      <xdr:nvSpPr>
        <xdr:cNvPr id="380" name="フローチャート : 判断 379"/>
        <xdr:cNvSpPr/>
      </xdr:nvSpPr>
      <xdr:spPr>
        <a:xfrm>
          <a:off x="15240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115587</xdr:rowOff>
    </xdr:from>
    <xdr:ext cx="762000" cy="259045"/>
    <xdr:sp macro="" textlink="">
      <xdr:nvSpPr>
        <xdr:cNvPr id="381" name="テキスト ボックス 380"/>
        <xdr:cNvSpPr txBox="1"/>
      </xdr:nvSpPr>
      <xdr:spPr>
        <a:xfrm>
          <a:off x="14909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3810</xdr:rowOff>
    </xdr:from>
    <xdr:to>
      <xdr:col>21</xdr:col>
      <xdr:colOff>0</xdr:colOff>
      <xdr:row>41</xdr:row>
      <xdr:rowOff>21907</xdr:rowOff>
    </xdr:to>
    <xdr:cxnSp macro="">
      <xdr:nvCxnSpPr>
        <xdr:cNvPr id="382" name="直線コネクタ 381"/>
        <xdr:cNvCxnSpPr/>
      </xdr:nvCxnSpPr>
      <xdr:spPr>
        <a:xfrm>
          <a:off x="13512800" y="7033260"/>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52070</xdr:rowOff>
    </xdr:from>
    <xdr:to>
      <xdr:col>21</xdr:col>
      <xdr:colOff>50800</xdr:colOff>
      <xdr:row>40</xdr:row>
      <xdr:rowOff>153670</xdr:rowOff>
    </xdr:to>
    <xdr:sp macro="" textlink="">
      <xdr:nvSpPr>
        <xdr:cNvPr id="383" name="フローチャート : 判断 382"/>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163847</xdr:rowOff>
    </xdr:from>
    <xdr:ext cx="762000" cy="259045"/>
    <xdr:sp macro="" textlink="">
      <xdr:nvSpPr>
        <xdr:cNvPr id="384" name="テキスト ボックス 383"/>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94297</xdr:rowOff>
    </xdr:from>
    <xdr:to>
      <xdr:col>19</xdr:col>
      <xdr:colOff>533400</xdr:colOff>
      <xdr:row>41</xdr:row>
      <xdr:rowOff>24447</xdr:rowOff>
    </xdr:to>
    <xdr:sp macro="" textlink="">
      <xdr:nvSpPr>
        <xdr:cNvPr id="385" name="フローチャート : 判断 384"/>
        <xdr:cNvSpPr/>
      </xdr:nvSpPr>
      <xdr:spPr>
        <a:xfrm>
          <a:off x="13462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34624</xdr:rowOff>
    </xdr:from>
    <xdr:ext cx="762000" cy="259045"/>
    <xdr:sp macro="" textlink="">
      <xdr:nvSpPr>
        <xdr:cNvPr id="386" name="テキスト ボックス 385"/>
        <xdr:cNvSpPr txBox="1"/>
      </xdr:nvSpPr>
      <xdr:spPr>
        <a:xfrm>
          <a:off x="13131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92" name="円/楕円 391"/>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48277</xdr:rowOff>
    </xdr:from>
    <xdr:ext cx="762000" cy="259045"/>
    <xdr:sp macro="" textlink="">
      <xdr:nvSpPr>
        <xdr:cNvPr id="393" name="公債費負担の状況該当値テキスト"/>
        <xdr:cNvSpPr txBox="1"/>
      </xdr:nvSpPr>
      <xdr:spPr>
        <a:xfrm>
          <a:off x="17106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100330</xdr:rowOff>
    </xdr:from>
    <xdr:to>
      <xdr:col>23</xdr:col>
      <xdr:colOff>457200</xdr:colOff>
      <xdr:row>41</xdr:row>
      <xdr:rowOff>30480</xdr:rowOff>
    </xdr:to>
    <xdr:sp macro="" textlink="">
      <xdr:nvSpPr>
        <xdr:cNvPr id="394" name="円/楕円 393"/>
        <xdr:cNvSpPr/>
      </xdr:nvSpPr>
      <xdr:spPr>
        <a:xfrm>
          <a:off x="16129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15257</xdr:rowOff>
    </xdr:from>
    <xdr:ext cx="736600" cy="259045"/>
    <xdr:sp macro="" textlink="">
      <xdr:nvSpPr>
        <xdr:cNvPr id="395" name="テキスト ボックス 394"/>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118428</xdr:rowOff>
    </xdr:from>
    <xdr:to>
      <xdr:col>22</xdr:col>
      <xdr:colOff>254000</xdr:colOff>
      <xdr:row>41</xdr:row>
      <xdr:rowOff>48578</xdr:rowOff>
    </xdr:to>
    <xdr:sp macro="" textlink="">
      <xdr:nvSpPr>
        <xdr:cNvPr id="396" name="円/楕円 395"/>
        <xdr:cNvSpPr/>
      </xdr:nvSpPr>
      <xdr:spPr>
        <a:xfrm>
          <a:off x="15240000" y="69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33355</xdr:rowOff>
    </xdr:from>
    <xdr:ext cx="762000" cy="259045"/>
    <xdr:sp macro="" textlink="">
      <xdr:nvSpPr>
        <xdr:cNvPr id="397" name="テキスト ボックス 396"/>
        <xdr:cNvSpPr txBox="1"/>
      </xdr:nvSpPr>
      <xdr:spPr>
        <a:xfrm>
          <a:off x="14909800" y="706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142557</xdr:rowOff>
    </xdr:from>
    <xdr:to>
      <xdr:col>21</xdr:col>
      <xdr:colOff>50800</xdr:colOff>
      <xdr:row>41</xdr:row>
      <xdr:rowOff>72707</xdr:rowOff>
    </xdr:to>
    <xdr:sp macro="" textlink="">
      <xdr:nvSpPr>
        <xdr:cNvPr id="398" name="円/楕円 397"/>
        <xdr:cNvSpPr/>
      </xdr:nvSpPr>
      <xdr:spPr>
        <a:xfrm>
          <a:off x="14351000" y="70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57484</xdr:rowOff>
    </xdr:from>
    <xdr:ext cx="762000" cy="259045"/>
    <xdr:sp macro="" textlink="">
      <xdr:nvSpPr>
        <xdr:cNvPr id="399" name="テキスト ボックス 398"/>
        <xdr:cNvSpPr txBox="1"/>
      </xdr:nvSpPr>
      <xdr:spPr>
        <a:xfrm>
          <a:off x="14020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124460</xdr:rowOff>
    </xdr:from>
    <xdr:to>
      <xdr:col>19</xdr:col>
      <xdr:colOff>533400</xdr:colOff>
      <xdr:row>41</xdr:row>
      <xdr:rowOff>54610</xdr:rowOff>
    </xdr:to>
    <xdr:sp macro="" textlink="">
      <xdr:nvSpPr>
        <xdr:cNvPr id="400" name="円/楕円 399"/>
        <xdr:cNvSpPr/>
      </xdr:nvSpPr>
      <xdr:spPr>
        <a:xfrm>
          <a:off x="13462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39387</xdr:rowOff>
    </xdr:from>
    <xdr:ext cx="762000" cy="259045"/>
    <xdr:sp macro="" textlink="">
      <xdr:nvSpPr>
        <xdr:cNvPr id="401" name="テキスト ボックス 400"/>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mn-lt"/>
              <a:ea typeface="+mn-ea"/>
              <a:cs typeface="+mn-cs"/>
            </a:rPr>
            <a:t>将来負担比率は類似団体平均を上回って推移している。近年は、臨時財政対策債、退職手当債、土地開発公社解散や市立病院廃院に伴う第三セクター等改革推進債、大規模な建設事業に伴う市債の発行により地方債の現在高が増加しているが、公営企業債等繰入見込額が減少していることから、</a:t>
          </a:r>
          <a:r>
            <a:rPr kumimoji="1" lang="ja-JP" altLang="en-US" sz="1200">
              <a:solidFill>
                <a:schemeClr val="dk1"/>
              </a:solidFill>
              <a:effectLst/>
              <a:latin typeface="+mn-lt"/>
              <a:ea typeface="+mn-ea"/>
              <a:cs typeface="+mn-cs"/>
            </a:rPr>
            <a:t>全体の</a:t>
          </a:r>
          <a:r>
            <a:rPr kumimoji="1" lang="ja-JP" altLang="ja-JP" sz="1200">
              <a:solidFill>
                <a:schemeClr val="dk1"/>
              </a:solidFill>
              <a:effectLst/>
              <a:latin typeface="+mn-lt"/>
              <a:ea typeface="+mn-ea"/>
              <a:cs typeface="+mn-cs"/>
            </a:rPr>
            <a:t>比率</a:t>
          </a:r>
          <a:r>
            <a:rPr kumimoji="1" lang="ja-JP" altLang="en-US" sz="1200">
              <a:solidFill>
                <a:schemeClr val="dk1"/>
              </a:solidFill>
              <a:effectLst/>
              <a:latin typeface="+mn-lt"/>
              <a:ea typeface="+mn-ea"/>
              <a:cs typeface="+mn-cs"/>
            </a:rPr>
            <a:t>として</a:t>
          </a:r>
          <a:r>
            <a:rPr kumimoji="1" lang="ja-JP" altLang="ja-JP" sz="1200">
              <a:solidFill>
                <a:schemeClr val="dk1"/>
              </a:solidFill>
              <a:effectLst/>
              <a:latin typeface="+mn-lt"/>
              <a:ea typeface="+mn-ea"/>
              <a:cs typeface="+mn-cs"/>
            </a:rPr>
            <a:t>は減少傾向にある。今後とも、将来世代への負担を少しでも軽減できるよう、新規事業の実施においては、現役世代と将来世代との負担の在り方や事業そのものの緊急性を考慮し、財源措置の有無等を含めて優先順位を判断するものとする。</a:t>
          </a:r>
          <a:endParaRPr lang="ja-JP" altLang="ja-JP" sz="1600">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34502</xdr:rowOff>
    </xdr:to>
    <xdr:cxnSp macro="">
      <xdr:nvCxnSpPr>
        <xdr:cNvPr id="430" name="直線コネクタ 429"/>
        <xdr:cNvCxnSpPr/>
      </xdr:nvCxnSpPr>
      <xdr:spPr>
        <a:xfrm flipV="1">
          <a:off x="17018000" y="2370667"/>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6579</xdr:rowOff>
    </xdr:from>
    <xdr:ext cx="762000" cy="259045"/>
    <xdr:sp macro="" textlink="">
      <xdr:nvSpPr>
        <xdr:cNvPr id="431" name="将来負担の状況最小値テキスト"/>
        <xdr:cNvSpPr txBox="1"/>
      </xdr:nvSpPr>
      <xdr:spPr>
        <a:xfrm>
          <a:off x="17106900" y="377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178.5</a:t>
          </a:r>
          <a:endParaRPr kumimoji="1" lang="ja-JP" altLang="en-US" sz="1000" b="1">
            <a:latin typeface="ＭＳ Ｐゴシック"/>
          </a:endParaRPr>
        </a:p>
      </xdr:txBody>
    </xdr:sp>
    <xdr:clientData/>
  </xdr:oneCellAnchor>
  <xdr:twoCellAnchor>
    <xdr:from>
      <xdr:col>24</xdr:col>
      <xdr:colOff>469900</xdr:colOff>
      <xdr:row>22</xdr:row>
      <xdr:rowOff>34502</xdr:rowOff>
    </xdr:from>
    <xdr:to>
      <xdr:col>24</xdr:col>
      <xdr:colOff>647700</xdr:colOff>
      <xdr:row>22</xdr:row>
      <xdr:rowOff>34502</xdr:rowOff>
    </xdr:to>
    <xdr:cxnSp macro="">
      <xdr:nvCxnSpPr>
        <xdr:cNvPr id="432" name="直線コネクタ 431"/>
        <xdr:cNvCxnSpPr/>
      </xdr:nvCxnSpPr>
      <xdr:spPr>
        <a:xfrm>
          <a:off x="16929100" y="380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122809</xdr:rowOff>
    </xdr:from>
    <xdr:to>
      <xdr:col>24</xdr:col>
      <xdr:colOff>558800</xdr:colOff>
      <xdr:row>17</xdr:row>
      <xdr:rowOff>167047</xdr:rowOff>
    </xdr:to>
    <xdr:cxnSp macro="">
      <xdr:nvCxnSpPr>
        <xdr:cNvPr id="435" name="直線コネクタ 434"/>
        <xdr:cNvCxnSpPr/>
      </xdr:nvCxnSpPr>
      <xdr:spPr>
        <a:xfrm flipV="1">
          <a:off x="16179800" y="3037459"/>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48573</xdr:rowOff>
    </xdr:from>
    <xdr:ext cx="762000" cy="259045"/>
    <xdr:sp macro="" textlink="">
      <xdr:nvSpPr>
        <xdr:cNvPr id="436" name="将来負担の状況平均値テキスト"/>
        <xdr:cNvSpPr txBox="1"/>
      </xdr:nvSpPr>
      <xdr:spPr>
        <a:xfrm>
          <a:off x="17106900" y="2448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32046</xdr:rowOff>
    </xdr:from>
    <xdr:to>
      <xdr:col>24</xdr:col>
      <xdr:colOff>609600</xdr:colOff>
      <xdr:row>15</xdr:row>
      <xdr:rowOff>133646</xdr:rowOff>
    </xdr:to>
    <xdr:sp macro="" textlink="">
      <xdr:nvSpPr>
        <xdr:cNvPr id="437" name="フローチャート : 判断 436"/>
        <xdr:cNvSpPr/>
      </xdr:nvSpPr>
      <xdr:spPr>
        <a:xfrm>
          <a:off x="169672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167047</xdr:rowOff>
    </xdr:from>
    <xdr:to>
      <xdr:col>23</xdr:col>
      <xdr:colOff>406400</xdr:colOff>
      <xdr:row>18</xdr:row>
      <xdr:rowOff>30988</xdr:rowOff>
    </xdr:to>
    <xdr:cxnSp macro="">
      <xdr:nvCxnSpPr>
        <xdr:cNvPr id="438" name="直線コネクタ 437"/>
        <xdr:cNvCxnSpPr/>
      </xdr:nvCxnSpPr>
      <xdr:spPr>
        <a:xfrm flipV="1">
          <a:off x="15290800" y="3081697"/>
          <a:ext cx="889000" cy="3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18373</xdr:rowOff>
    </xdr:from>
    <xdr:to>
      <xdr:col>23</xdr:col>
      <xdr:colOff>457200</xdr:colOff>
      <xdr:row>15</xdr:row>
      <xdr:rowOff>119973</xdr:rowOff>
    </xdr:to>
    <xdr:sp macro="" textlink="">
      <xdr:nvSpPr>
        <xdr:cNvPr id="439" name="フローチャート : 判断 438"/>
        <xdr:cNvSpPr/>
      </xdr:nvSpPr>
      <xdr:spPr>
        <a:xfrm>
          <a:off x="16129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130150</xdr:rowOff>
    </xdr:from>
    <xdr:ext cx="736600" cy="259045"/>
    <xdr:sp macro="" textlink="">
      <xdr:nvSpPr>
        <xdr:cNvPr id="440" name="テキスト ボックス 439"/>
        <xdr:cNvSpPr txBox="1"/>
      </xdr:nvSpPr>
      <xdr:spPr>
        <a:xfrm>
          <a:off x="15798800" y="2359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30988</xdr:rowOff>
    </xdr:from>
    <xdr:to>
      <xdr:col>22</xdr:col>
      <xdr:colOff>203200</xdr:colOff>
      <xdr:row>18</xdr:row>
      <xdr:rowOff>104182</xdr:rowOff>
    </xdr:to>
    <xdr:cxnSp macro="">
      <xdr:nvCxnSpPr>
        <xdr:cNvPr id="441" name="直線コネクタ 440"/>
        <xdr:cNvCxnSpPr/>
      </xdr:nvCxnSpPr>
      <xdr:spPr>
        <a:xfrm flipV="1">
          <a:off x="14401800" y="3117088"/>
          <a:ext cx="889000" cy="7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42" name="フローチャート : 判断 441"/>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43" name="テキスト ボックス 442"/>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104182</xdr:rowOff>
    </xdr:from>
    <xdr:to>
      <xdr:col>21</xdr:col>
      <xdr:colOff>0</xdr:colOff>
      <xdr:row>18</xdr:row>
      <xdr:rowOff>108204</xdr:rowOff>
    </xdr:to>
    <xdr:cxnSp macro="">
      <xdr:nvCxnSpPr>
        <xdr:cNvPr id="444" name="直線コネクタ 443"/>
        <xdr:cNvCxnSpPr/>
      </xdr:nvCxnSpPr>
      <xdr:spPr>
        <a:xfrm flipV="1">
          <a:off x="13512800" y="3190282"/>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45" name="フローチャート : 判断 444"/>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46" name="テキスト ボックス 445"/>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47" name="フローチャート : 判断 446"/>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48" name="テキスト ボックス 447"/>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72009</xdr:rowOff>
    </xdr:from>
    <xdr:to>
      <xdr:col>24</xdr:col>
      <xdr:colOff>609600</xdr:colOff>
      <xdr:row>18</xdr:row>
      <xdr:rowOff>2159</xdr:rowOff>
    </xdr:to>
    <xdr:sp macro="" textlink="">
      <xdr:nvSpPr>
        <xdr:cNvPr id="454" name="円/楕円 453"/>
        <xdr:cNvSpPr/>
      </xdr:nvSpPr>
      <xdr:spPr>
        <a:xfrm>
          <a:off x="16967200" y="298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44086</xdr:rowOff>
    </xdr:from>
    <xdr:ext cx="762000" cy="259045"/>
    <xdr:sp macro="" textlink="">
      <xdr:nvSpPr>
        <xdr:cNvPr id="455" name="将来負担の状況該当値テキスト"/>
        <xdr:cNvSpPr txBox="1"/>
      </xdr:nvSpPr>
      <xdr:spPr>
        <a:xfrm>
          <a:off x="17106900" y="2958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116247</xdr:rowOff>
    </xdr:from>
    <xdr:to>
      <xdr:col>23</xdr:col>
      <xdr:colOff>457200</xdr:colOff>
      <xdr:row>18</xdr:row>
      <xdr:rowOff>46397</xdr:rowOff>
    </xdr:to>
    <xdr:sp macro="" textlink="">
      <xdr:nvSpPr>
        <xdr:cNvPr id="456" name="円/楕円 455"/>
        <xdr:cNvSpPr/>
      </xdr:nvSpPr>
      <xdr:spPr>
        <a:xfrm>
          <a:off x="16129000" y="303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31174</xdr:rowOff>
    </xdr:from>
    <xdr:ext cx="736600" cy="259045"/>
    <xdr:sp macro="" textlink="">
      <xdr:nvSpPr>
        <xdr:cNvPr id="457" name="テキスト ボックス 456"/>
        <xdr:cNvSpPr txBox="1"/>
      </xdr:nvSpPr>
      <xdr:spPr>
        <a:xfrm>
          <a:off x="15798800" y="3117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151638</xdr:rowOff>
    </xdr:from>
    <xdr:to>
      <xdr:col>22</xdr:col>
      <xdr:colOff>254000</xdr:colOff>
      <xdr:row>18</xdr:row>
      <xdr:rowOff>81788</xdr:rowOff>
    </xdr:to>
    <xdr:sp macro="" textlink="">
      <xdr:nvSpPr>
        <xdr:cNvPr id="458" name="円/楕円 457"/>
        <xdr:cNvSpPr/>
      </xdr:nvSpPr>
      <xdr:spPr>
        <a:xfrm>
          <a:off x="15240000" y="30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66565</xdr:rowOff>
    </xdr:from>
    <xdr:ext cx="762000" cy="259045"/>
    <xdr:sp macro="" textlink="">
      <xdr:nvSpPr>
        <xdr:cNvPr id="459" name="テキスト ボックス 458"/>
        <xdr:cNvSpPr txBox="1"/>
      </xdr:nvSpPr>
      <xdr:spPr>
        <a:xfrm>
          <a:off x="14909800" y="315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53382</xdr:rowOff>
    </xdr:from>
    <xdr:to>
      <xdr:col>21</xdr:col>
      <xdr:colOff>50800</xdr:colOff>
      <xdr:row>18</xdr:row>
      <xdr:rowOff>154982</xdr:rowOff>
    </xdr:to>
    <xdr:sp macro="" textlink="">
      <xdr:nvSpPr>
        <xdr:cNvPr id="460" name="円/楕円 459"/>
        <xdr:cNvSpPr/>
      </xdr:nvSpPr>
      <xdr:spPr>
        <a:xfrm>
          <a:off x="14351000" y="313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139759</xdr:rowOff>
    </xdr:from>
    <xdr:ext cx="762000" cy="259045"/>
    <xdr:sp macro="" textlink="">
      <xdr:nvSpPr>
        <xdr:cNvPr id="461" name="テキスト ボックス 460"/>
        <xdr:cNvSpPr txBox="1"/>
      </xdr:nvSpPr>
      <xdr:spPr>
        <a:xfrm>
          <a:off x="14020800" y="322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57404</xdr:rowOff>
    </xdr:from>
    <xdr:to>
      <xdr:col>19</xdr:col>
      <xdr:colOff>533400</xdr:colOff>
      <xdr:row>18</xdr:row>
      <xdr:rowOff>159004</xdr:rowOff>
    </xdr:to>
    <xdr:sp macro="" textlink="">
      <xdr:nvSpPr>
        <xdr:cNvPr id="462" name="円/楕円 461"/>
        <xdr:cNvSpPr/>
      </xdr:nvSpPr>
      <xdr:spPr>
        <a:xfrm>
          <a:off x="13462000" y="314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143781</xdr:rowOff>
    </xdr:from>
    <xdr:ext cx="762000" cy="259045"/>
    <xdr:sp macro="" textlink="">
      <xdr:nvSpPr>
        <xdr:cNvPr id="463" name="テキスト ボックス 462"/>
        <xdr:cNvSpPr txBox="1"/>
      </xdr:nvSpPr>
      <xdr:spPr>
        <a:xfrm>
          <a:off x="13131800" y="322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奈良県天理市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66,588
65,763
86.42
26,676,826
25,653,021
766,749
14,299,773
26,341,032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82.9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mn-lt"/>
              <a:ea typeface="+mn-ea"/>
              <a:cs typeface="+mn-cs"/>
            </a:rPr>
            <a:t>職員数が類似団体と比較して多いことが、経常収支比率の人件費分を高くしている要因である。これは、直営で運営している保育所及び幼稚園といった福祉・教育施設の数が多いため、それに比例し職員数も多くなっているためである。これまで職員数の削減を進めてきた結果、これ以上の削減は厳しいものとなっており、今後は指定管理者制度の導入や民間委託を更に推進し、職員数の削減を図り人件費の抑制に繋げ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102507</xdr:rowOff>
    </xdr:from>
    <xdr:to>
      <xdr:col>7</xdr:col>
      <xdr:colOff>15875</xdr:colOff>
      <xdr:row>41</xdr:row>
      <xdr:rowOff>4535</xdr:rowOff>
    </xdr:to>
    <xdr:cxnSp macro="">
      <xdr:nvCxnSpPr>
        <xdr:cNvPr id="63" name="直線コネクタ 62"/>
        <xdr:cNvCxnSpPr/>
      </xdr:nvCxnSpPr>
      <xdr:spPr>
        <a:xfrm flipV="1">
          <a:off x="4826000" y="5760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4"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5" name="直線コネクタ 64"/>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33</xdr:row>
      <xdr:rowOff>102507</xdr:rowOff>
    </xdr:from>
    <xdr:to>
      <xdr:col>7</xdr:col>
      <xdr:colOff>104775</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7801</xdr:rowOff>
    </xdr:from>
    <xdr:to>
      <xdr:col>7</xdr:col>
      <xdr:colOff>15875</xdr:colOff>
      <xdr:row>39</xdr:row>
      <xdr:rowOff>40459</xdr:rowOff>
    </xdr:to>
    <xdr:cxnSp macro="">
      <xdr:nvCxnSpPr>
        <xdr:cNvPr id="68" name="直線コネクタ 67"/>
        <xdr:cNvCxnSpPr/>
      </xdr:nvCxnSpPr>
      <xdr:spPr>
        <a:xfrm>
          <a:off x="3987800" y="669435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162940</xdr:rowOff>
    </xdr:from>
    <xdr:ext cx="762000" cy="259045"/>
    <xdr:sp macro="" textlink="">
      <xdr:nvSpPr>
        <xdr:cNvPr id="69" name="人件費平均値テキスト"/>
        <xdr:cNvSpPr txBox="1"/>
      </xdr:nvSpPr>
      <xdr:spPr>
        <a:xfrm>
          <a:off x="4914900" y="5992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146413</xdr:rowOff>
    </xdr:from>
    <xdr:to>
      <xdr:col>7</xdr:col>
      <xdr:colOff>66675</xdr:colOff>
      <xdr:row>36</xdr:row>
      <xdr:rowOff>76563</xdr:rowOff>
    </xdr:to>
    <xdr:sp macro="" textlink="">
      <xdr:nvSpPr>
        <xdr:cNvPr id="70" name="フローチャート : 判断 69"/>
        <xdr:cNvSpPr/>
      </xdr:nvSpPr>
      <xdr:spPr>
        <a:xfrm>
          <a:off x="47752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7801</xdr:rowOff>
    </xdr:from>
    <xdr:to>
      <xdr:col>5</xdr:col>
      <xdr:colOff>549275</xdr:colOff>
      <xdr:row>39</xdr:row>
      <xdr:rowOff>40459</xdr:rowOff>
    </xdr:to>
    <xdr:cxnSp macro="">
      <xdr:nvCxnSpPr>
        <xdr:cNvPr id="71" name="直線コネクタ 70"/>
        <xdr:cNvCxnSpPr/>
      </xdr:nvCxnSpPr>
      <xdr:spPr>
        <a:xfrm flipV="1">
          <a:off x="3098800" y="669435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2" name="フローチャート : 判断 71"/>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3" name="テキスト ボックス 72"/>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40459</xdr:rowOff>
    </xdr:from>
    <xdr:to>
      <xdr:col>4</xdr:col>
      <xdr:colOff>346075</xdr:colOff>
      <xdr:row>39</xdr:row>
      <xdr:rowOff>73116</xdr:rowOff>
    </xdr:to>
    <xdr:cxnSp macro="">
      <xdr:nvCxnSpPr>
        <xdr:cNvPr id="74" name="直線コネクタ 73"/>
        <xdr:cNvCxnSpPr/>
      </xdr:nvCxnSpPr>
      <xdr:spPr>
        <a:xfrm flipV="1">
          <a:off x="2209800" y="672700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146413</xdr:rowOff>
    </xdr:from>
    <xdr:to>
      <xdr:col>4</xdr:col>
      <xdr:colOff>396875</xdr:colOff>
      <xdr:row>36</xdr:row>
      <xdr:rowOff>76563</xdr:rowOff>
    </xdr:to>
    <xdr:sp macro="" textlink="">
      <xdr:nvSpPr>
        <xdr:cNvPr id="75" name="フローチャート : 判断 74"/>
        <xdr:cNvSpPr/>
      </xdr:nvSpPr>
      <xdr:spPr>
        <a:xfrm>
          <a:off x="3048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86740</xdr:rowOff>
    </xdr:from>
    <xdr:ext cx="762000" cy="259045"/>
    <xdr:sp macro="" textlink="">
      <xdr:nvSpPr>
        <xdr:cNvPr id="76" name="テキスト ボックス 75"/>
        <xdr:cNvSpPr txBox="1"/>
      </xdr:nvSpPr>
      <xdr:spPr>
        <a:xfrm>
          <a:off x="2717800" y="591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73116</xdr:rowOff>
    </xdr:from>
    <xdr:to>
      <xdr:col>3</xdr:col>
      <xdr:colOff>142875</xdr:colOff>
      <xdr:row>39</xdr:row>
      <xdr:rowOff>138430</xdr:rowOff>
    </xdr:to>
    <xdr:cxnSp macro="">
      <xdr:nvCxnSpPr>
        <xdr:cNvPr id="77" name="直線コネクタ 76"/>
        <xdr:cNvCxnSpPr/>
      </xdr:nvCxnSpPr>
      <xdr:spPr>
        <a:xfrm flipV="1">
          <a:off x="1320800" y="675966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139881</xdr:rowOff>
    </xdr:from>
    <xdr:to>
      <xdr:col>3</xdr:col>
      <xdr:colOff>193675</xdr:colOff>
      <xdr:row>36</xdr:row>
      <xdr:rowOff>70031</xdr:rowOff>
    </xdr:to>
    <xdr:sp macro="" textlink="">
      <xdr:nvSpPr>
        <xdr:cNvPr id="78" name="フローチャート : 判断 77"/>
        <xdr:cNvSpPr/>
      </xdr:nvSpPr>
      <xdr:spPr>
        <a:xfrm>
          <a:off x="2159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80208</xdr:rowOff>
    </xdr:from>
    <xdr:ext cx="762000" cy="259045"/>
    <xdr:sp macro="" textlink="">
      <xdr:nvSpPr>
        <xdr:cNvPr id="79" name="テキスト ボックス 78"/>
        <xdr:cNvSpPr txBox="1"/>
      </xdr:nvSpPr>
      <xdr:spPr>
        <a:xfrm>
          <a:off x="1828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27214</xdr:rowOff>
    </xdr:from>
    <xdr:to>
      <xdr:col>1</xdr:col>
      <xdr:colOff>676275</xdr:colOff>
      <xdr:row>36</xdr:row>
      <xdr:rowOff>128814</xdr:rowOff>
    </xdr:to>
    <xdr:sp macro="" textlink="">
      <xdr:nvSpPr>
        <xdr:cNvPr id="80" name="フローチャート : 判断 79"/>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138991</xdr:rowOff>
    </xdr:from>
    <xdr:ext cx="762000" cy="259045"/>
    <xdr:sp macro="" textlink="">
      <xdr:nvSpPr>
        <xdr:cNvPr id="81" name="テキスト ボックス 80"/>
        <xdr:cNvSpPr txBox="1"/>
      </xdr:nvSpPr>
      <xdr:spPr>
        <a:xfrm>
          <a:off x="939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161109</xdr:rowOff>
    </xdr:from>
    <xdr:to>
      <xdr:col>7</xdr:col>
      <xdr:colOff>66675</xdr:colOff>
      <xdr:row>39</xdr:row>
      <xdr:rowOff>91259</xdr:rowOff>
    </xdr:to>
    <xdr:sp macro="" textlink="">
      <xdr:nvSpPr>
        <xdr:cNvPr id="87" name="円/楕円 86"/>
        <xdr:cNvSpPr/>
      </xdr:nvSpPr>
      <xdr:spPr>
        <a:xfrm>
          <a:off x="4775200" y="667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133186</xdr:rowOff>
    </xdr:from>
    <xdr:ext cx="762000" cy="259045"/>
    <xdr:sp macro="" textlink="">
      <xdr:nvSpPr>
        <xdr:cNvPr id="88" name="人件費該当値テキスト"/>
        <xdr:cNvSpPr txBox="1"/>
      </xdr:nvSpPr>
      <xdr:spPr>
        <a:xfrm>
          <a:off x="4914900" y="664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128451</xdr:rowOff>
    </xdr:from>
    <xdr:to>
      <xdr:col>5</xdr:col>
      <xdr:colOff>600075</xdr:colOff>
      <xdr:row>39</xdr:row>
      <xdr:rowOff>58601</xdr:rowOff>
    </xdr:to>
    <xdr:sp macro="" textlink="">
      <xdr:nvSpPr>
        <xdr:cNvPr id="89" name="円/楕円 88"/>
        <xdr:cNvSpPr/>
      </xdr:nvSpPr>
      <xdr:spPr>
        <a:xfrm>
          <a:off x="3937000" y="664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43378</xdr:rowOff>
    </xdr:from>
    <xdr:ext cx="736600" cy="259045"/>
    <xdr:sp macro="" textlink="">
      <xdr:nvSpPr>
        <xdr:cNvPr id="90" name="テキスト ボックス 89"/>
        <xdr:cNvSpPr txBox="1"/>
      </xdr:nvSpPr>
      <xdr:spPr>
        <a:xfrm>
          <a:off x="3606800" y="6729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161109</xdr:rowOff>
    </xdr:from>
    <xdr:to>
      <xdr:col>4</xdr:col>
      <xdr:colOff>396875</xdr:colOff>
      <xdr:row>39</xdr:row>
      <xdr:rowOff>91259</xdr:rowOff>
    </xdr:to>
    <xdr:sp macro="" textlink="">
      <xdr:nvSpPr>
        <xdr:cNvPr id="91" name="円/楕円 90"/>
        <xdr:cNvSpPr/>
      </xdr:nvSpPr>
      <xdr:spPr>
        <a:xfrm>
          <a:off x="3048000" y="667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76036</xdr:rowOff>
    </xdr:from>
    <xdr:ext cx="762000" cy="259045"/>
    <xdr:sp macro="" textlink="">
      <xdr:nvSpPr>
        <xdr:cNvPr id="92" name="テキスト ボックス 91"/>
        <xdr:cNvSpPr txBox="1"/>
      </xdr:nvSpPr>
      <xdr:spPr>
        <a:xfrm>
          <a:off x="2717800" y="6762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22316</xdr:rowOff>
    </xdr:from>
    <xdr:to>
      <xdr:col>3</xdr:col>
      <xdr:colOff>193675</xdr:colOff>
      <xdr:row>39</xdr:row>
      <xdr:rowOff>123916</xdr:rowOff>
    </xdr:to>
    <xdr:sp macro="" textlink="">
      <xdr:nvSpPr>
        <xdr:cNvPr id="93" name="円/楕円 92"/>
        <xdr:cNvSpPr/>
      </xdr:nvSpPr>
      <xdr:spPr>
        <a:xfrm>
          <a:off x="2159000" y="670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108693</xdr:rowOff>
    </xdr:from>
    <xdr:ext cx="762000" cy="259045"/>
    <xdr:sp macro="" textlink="">
      <xdr:nvSpPr>
        <xdr:cNvPr id="94" name="テキスト ボックス 93"/>
        <xdr:cNvSpPr txBox="1"/>
      </xdr:nvSpPr>
      <xdr:spPr>
        <a:xfrm>
          <a:off x="1828800" y="679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87630</xdr:rowOff>
    </xdr:from>
    <xdr:to>
      <xdr:col>1</xdr:col>
      <xdr:colOff>676275</xdr:colOff>
      <xdr:row>40</xdr:row>
      <xdr:rowOff>17780</xdr:rowOff>
    </xdr:to>
    <xdr:sp macro="" textlink="">
      <xdr:nvSpPr>
        <xdr:cNvPr id="95" name="円/楕円 94"/>
        <xdr:cNvSpPr/>
      </xdr:nvSpPr>
      <xdr:spPr>
        <a:xfrm>
          <a:off x="1270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2557</xdr:rowOff>
    </xdr:from>
    <xdr:ext cx="762000" cy="259045"/>
    <xdr:sp macro="" textlink="">
      <xdr:nvSpPr>
        <xdr:cNvPr id="96" name="テキスト ボックス 95"/>
        <xdr:cNvSpPr txBox="1"/>
      </xdr:nvSpPr>
      <xdr:spPr>
        <a:xfrm>
          <a:off x="939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mn-lt"/>
              <a:ea typeface="+mn-ea"/>
              <a:cs typeface="+mn-cs"/>
            </a:rPr>
            <a:t>物件費の主な内訳として、ごみ等の収集委託、焼却施設運転管理委託、各種施設の光熱水費や指定管理料、</a:t>
          </a:r>
          <a:r>
            <a:rPr kumimoji="1" lang="en-US" altLang="ja-JP" sz="1200">
              <a:solidFill>
                <a:schemeClr val="dk1"/>
              </a:solidFill>
              <a:effectLst/>
              <a:latin typeface="+mn-lt"/>
              <a:ea typeface="+mn-ea"/>
              <a:cs typeface="+mn-cs"/>
            </a:rPr>
            <a:t>ICT</a:t>
          </a:r>
          <a:r>
            <a:rPr kumimoji="1" lang="ja-JP" altLang="ja-JP" sz="1200">
              <a:solidFill>
                <a:schemeClr val="dk1"/>
              </a:solidFill>
              <a:effectLst/>
              <a:latin typeface="+mn-lt"/>
              <a:ea typeface="+mn-ea"/>
              <a:cs typeface="+mn-cs"/>
            </a:rPr>
            <a:t>関連、予防接種、各種検診の経費などがあり、経常収支比率は類似団体とほぼ同程度の水準となっている。今後も、施設の統廃合を含めた公共施設の管理、</a:t>
          </a:r>
          <a:r>
            <a:rPr kumimoji="1" lang="en-US" altLang="ja-JP" sz="1200">
              <a:solidFill>
                <a:schemeClr val="dk1"/>
              </a:solidFill>
              <a:effectLst/>
              <a:latin typeface="+mn-lt"/>
              <a:ea typeface="+mn-ea"/>
              <a:cs typeface="+mn-cs"/>
            </a:rPr>
            <a:t>ICT</a:t>
          </a:r>
          <a:r>
            <a:rPr kumimoji="1" lang="ja-JP" altLang="ja-JP" sz="1200">
              <a:solidFill>
                <a:schemeClr val="dk1"/>
              </a:solidFill>
              <a:effectLst/>
              <a:latin typeface="+mn-lt"/>
              <a:ea typeface="+mn-ea"/>
              <a:cs typeface="+mn-cs"/>
            </a:rPr>
            <a:t>関連経費の見直し、施設の光熱水費等の見直しを実施し、コストの削減を図っていく。</a:t>
          </a:r>
          <a:endParaRPr lang="ja-JP" altLang="ja-JP" sz="16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122428</xdr:rowOff>
    </xdr:from>
    <xdr:to>
      <xdr:col>24</xdr:col>
      <xdr:colOff>31750</xdr:colOff>
      <xdr:row>21</xdr:row>
      <xdr:rowOff>143002</xdr:rowOff>
    </xdr:to>
    <xdr:cxnSp macro="">
      <xdr:nvCxnSpPr>
        <xdr:cNvPr id="122" name="直線コネクタ 121"/>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115079</xdr:rowOff>
    </xdr:from>
    <xdr:ext cx="762000" cy="259045"/>
    <xdr:sp macro="" textlink="">
      <xdr:nvSpPr>
        <xdr:cNvPr id="123"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23</xdr:col>
      <xdr:colOff>628650</xdr:colOff>
      <xdr:row>21</xdr:row>
      <xdr:rowOff>143002</xdr:rowOff>
    </xdr:from>
    <xdr:to>
      <xdr:col>24</xdr:col>
      <xdr:colOff>120650</xdr:colOff>
      <xdr:row>21</xdr:row>
      <xdr:rowOff>143002</xdr:rowOff>
    </xdr:to>
    <xdr:cxnSp macro="">
      <xdr:nvCxnSpPr>
        <xdr:cNvPr id="124" name="直線コネクタ 123"/>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37355</xdr:rowOff>
    </xdr:from>
    <xdr:ext cx="762000" cy="259045"/>
    <xdr:sp macro="" textlink="">
      <xdr:nvSpPr>
        <xdr:cNvPr id="125"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122428</xdr:rowOff>
    </xdr:from>
    <xdr:to>
      <xdr:col>24</xdr:col>
      <xdr:colOff>120650</xdr:colOff>
      <xdr:row>12</xdr:row>
      <xdr:rowOff>122428</xdr:rowOff>
    </xdr:to>
    <xdr:cxnSp macro="">
      <xdr:nvCxnSpPr>
        <xdr:cNvPr id="126" name="直線コネクタ 125"/>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3556</xdr:rowOff>
    </xdr:from>
    <xdr:to>
      <xdr:col>24</xdr:col>
      <xdr:colOff>31750</xdr:colOff>
      <xdr:row>16</xdr:row>
      <xdr:rowOff>131572</xdr:rowOff>
    </xdr:to>
    <xdr:cxnSp macro="">
      <xdr:nvCxnSpPr>
        <xdr:cNvPr id="127" name="直線コネクタ 126"/>
        <xdr:cNvCxnSpPr/>
      </xdr:nvCxnSpPr>
      <xdr:spPr>
        <a:xfrm>
          <a:off x="15671800" y="2746756"/>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51579</xdr:rowOff>
    </xdr:from>
    <xdr:ext cx="762000" cy="259045"/>
    <xdr:sp macro="" textlink="">
      <xdr:nvSpPr>
        <xdr:cNvPr id="128" name="物件費平均値テキスト"/>
        <xdr:cNvSpPr txBox="1"/>
      </xdr:nvSpPr>
      <xdr:spPr>
        <a:xfrm>
          <a:off x="16598900" y="262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29" name="フローチャート : 判断 128"/>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3556</xdr:rowOff>
    </xdr:from>
    <xdr:to>
      <xdr:col>22</xdr:col>
      <xdr:colOff>565150</xdr:colOff>
      <xdr:row>16</xdr:row>
      <xdr:rowOff>67564</xdr:rowOff>
    </xdr:to>
    <xdr:cxnSp macro="">
      <xdr:nvCxnSpPr>
        <xdr:cNvPr id="130" name="直線コネクタ 129"/>
        <xdr:cNvCxnSpPr/>
      </xdr:nvCxnSpPr>
      <xdr:spPr>
        <a:xfrm flipV="1">
          <a:off x="14782800" y="274675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151638</xdr:rowOff>
    </xdr:from>
    <xdr:to>
      <xdr:col>22</xdr:col>
      <xdr:colOff>615950</xdr:colOff>
      <xdr:row>16</xdr:row>
      <xdr:rowOff>81788</xdr:rowOff>
    </xdr:to>
    <xdr:sp macro="" textlink="">
      <xdr:nvSpPr>
        <xdr:cNvPr id="131" name="フローチャート : 判断 130"/>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66565</xdr:rowOff>
    </xdr:from>
    <xdr:ext cx="736600" cy="259045"/>
    <xdr:sp macro="" textlink="">
      <xdr:nvSpPr>
        <xdr:cNvPr id="132" name="テキスト ボックス 131"/>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21844</xdr:rowOff>
    </xdr:from>
    <xdr:to>
      <xdr:col>21</xdr:col>
      <xdr:colOff>361950</xdr:colOff>
      <xdr:row>16</xdr:row>
      <xdr:rowOff>67564</xdr:rowOff>
    </xdr:to>
    <xdr:cxnSp macro="">
      <xdr:nvCxnSpPr>
        <xdr:cNvPr id="133" name="直線コネクタ 132"/>
        <xdr:cNvCxnSpPr/>
      </xdr:nvCxnSpPr>
      <xdr:spPr>
        <a:xfrm>
          <a:off x="13893800" y="27650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96774</xdr:rowOff>
    </xdr:from>
    <xdr:to>
      <xdr:col>21</xdr:col>
      <xdr:colOff>412750</xdr:colOff>
      <xdr:row>16</xdr:row>
      <xdr:rowOff>26924</xdr:rowOff>
    </xdr:to>
    <xdr:sp macro="" textlink="">
      <xdr:nvSpPr>
        <xdr:cNvPr id="134" name="フローチャート : 判断 133"/>
        <xdr:cNvSpPr/>
      </xdr:nvSpPr>
      <xdr:spPr>
        <a:xfrm>
          <a:off x="14732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37101</xdr:rowOff>
    </xdr:from>
    <xdr:ext cx="762000" cy="259045"/>
    <xdr:sp macro="" textlink="">
      <xdr:nvSpPr>
        <xdr:cNvPr id="135" name="テキスト ボックス 134"/>
        <xdr:cNvSpPr txBox="1"/>
      </xdr:nvSpPr>
      <xdr:spPr>
        <a:xfrm>
          <a:off x="14401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3556</xdr:rowOff>
    </xdr:from>
    <xdr:to>
      <xdr:col>20</xdr:col>
      <xdr:colOff>158750</xdr:colOff>
      <xdr:row>16</xdr:row>
      <xdr:rowOff>21844</xdr:rowOff>
    </xdr:to>
    <xdr:cxnSp macro="">
      <xdr:nvCxnSpPr>
        <xdr:cNvPr id="136" name="直線コネクタ 135"/>
        <xdr:cNvCxnSpPr/>
      </xdr:nvCxnSpPr>
      <xdr:spPr>
        <a:xfrm>
          <a:off x="13004800" y="27467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32766</xdr:rowOff>
    </xdr:from>
    <xdr:to>
      <xdr:col>20</xdr:col>
      <xdr:colOff>209550</xdr:colOff>
      <xdr:row>15</xdr:row>
      <xdr:rowOff>134366</xdr:rowOff>
    </xdr:to>
    <xdr:sp macro="" textlink="">
      <xdr:nvSpPr>
        <xdr:cNvPr id="137" name="フローチャート : 判断 136"/>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144543</xdr:rowOff>
    </xdr:from>
    <xdr:ext cx="762000" cy="259045"/>
    <xdr:sp macro="" textlink="">
      <xdr:nvSpPr>
        <xdr:cNvPr id="138" name="テキスト ボックス 137"/>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39" name="フローチャート : 判断 138"/>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107967</xdr:rowOff>
    </xdr:from>
    <xdr:ext cx="762000" cy="259045"/>
    <xdr:sp macro="" textlink="">
      <xdr:nvSpPr>
        <xdr:cNvPr id="140" name="テキスト ボックス 139"/>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80772</xdr:rowOff>
    </xdr:from>
    <xdr:to>
      <xdr:col>24</xdr:col>
      <xdr:colOff>82550</xdr:colOff>
      <xdr:row>17</xdr:row>
      <xdr:rowOff>10922</xdr:rowOff>
    </xdr:to>
    <xdr:sp macro="" textlink="">
      <xdr:nvSpPr>
        <xdr:cNvPr id="146" name="円/楕円 145"/>
        <xdr:cNvSpPr/>
      </xdr:nvSpPr>
      <xdr:spPr>
        <a:xfrm>
          <a:off x="164592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52849</xdr:rowOff>
    </xdr:from>
    <xdr:ext cx="762000" cy="259045"/>
    <xdr:sp macro="" textlink="">
      <xdr:nvSpPr>
        <xdr:cNvPr id="147" name="物件費該当値テキスト"/>
        <xdr:cNvSpPr txBox="1"/>
      </xdr:nvSpPr>
      <xdr:spPr>
        <a:xfrm>
          <a:off x="16598900" y="279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124206</xdr:rowOff>
    </xdr:from>
    <xdr:to>
      <xdr:col>22</xdr:col>
      <xdr:colOff>615950</xdr:colOff>
      <xdr:row>16</xdr:row>
      <xdr:rowOff>54356</xdr:rowOff>
    </xdr:to>
    <xdr:sp macro="" textlink="">
      <xdr:nvSpPr>
        <xdr:cNvPr id="148" name="円/楕円 147"/>
        <xdr:cNvSpPr/>
      </xdr:nvSpPr>
      <xdr:spPr>
        <a:xfrm>
          <a:off x="15621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64533</xdr:rowOff>
    </xdr:from>
    <xdr:ext cx="736600" cy="259045"/>
    <xdr:sp macro="" textlink="">
      <xdr:nvSpPr>
        <xdr:cNvPr id="149" name="テキスト ボックス 148"/>
        <xdr:cNvSpPr txBox="1"/>
      </xdr:nvSpPr>
      <xdr:spPr>
        <a:xfrm>
          <a:off x="15290800" y="2464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16764</xdr:rowOff>
    </xdr:from>
    <xdr:to>
      <xdr:col>21</xdr:col>
      <xdr:colOff>412750</xdr:colOff>
      <xdr:row>16</xdr:row>
      <xdr:rowOff>118364</xdr:rowOff>
    </xdr:to>
    <xdr:sp macro="" textlink="">
      <xdr:nvSpPr>
        <xdr:cNvPr id="150" name="円/楕円 149"/>
        <xdr:cNvSpPr/>
      </xdr:nvSpPr>
      <xdr:spPr>
        <a:xfrm>
          <a:off x="14732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103141</xdr:rowOff>
    </xdr:from>
    <xdr:ext cx="762000" cy="259045"/>
    <xdr:sp macro="" textlink="">
      <xdr:nvSpPr>
        <xdr:cNvPr id="151" name="テキスト ボックス 150"/>
        <xdr:cNvSpPr txBox="1"/>
      </xdr:nvSpPr>
      <xdr:spPr>
        <a:xfrm>
          <a:off x="14401800" y="284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142494</xdr:rowOff>
    </xdr:from>
    <xdr:to>
      <xdr:col>20</xdr:col>
      <xdr:colOff>209550</xdr:colOff>
      <xdr:row>16</xdr:row>
      <xdr:rowOff>72644</xdr:rowOff>
    </xdr:to>
    <xdr:sp macro="" textlink="">
      <xdr:nvSpPr>
        <xdr:cNvPr id="152" name="円/楕円 151"/>
        <xdr:cNvSpPr/>
      </xdr:nvSpPr>
      <xdr:spPr>
        <a:xfrm>
          <a:off x="13843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57421</xdr:rowOff>
    </xdr:from>
    <xdr:ext cx="762000" cy="259045"/>
    <xdr:sp macro="" textlink="">
      <xdr:nvSpPr>
        <xdr:cNvPr id="153" name="テキスト ボックス 152"/>
        <xdr:cNvSpPr txBox="1"/>
      </xdr:nvSpPr>
      <xdr:spPr>
        <a:xfrm>
          <a:off x="13512800" y="280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124206</xdr:rowOff>
    </xdr:from>
    <xdr:to>
      <xdr:col>19</xdr:col>
      <xdr:colOff>6350</xdr:colOff>
      <xdr:row>16</xdr:row>
      <xdr:rowOff>54356</xdr:rowOff>
    </xdr:to>
    <xdr:sp macro="" textlink="">
      <xdr:nvSpPr>
        <xdr:cNvPr id="154" name="円/楕円 153"/>
        <xdr:cNvSpPr/>
      </xdr:nvSpPr>
      <xdr:spPr>
        <a:xfrm>
          <a:off x="12954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39133</xdr:rowOff>
    </xdr:from>
    <xdr:ext cx="762000" cy="259045"/>
    <xdr:sp macro="" textlink="">
      <xdr:nvSpPr>
        <xdr:cNvPr id="155" name="テキスト ボックス 154"/>
        <xdr:cNvSpPr txBox="1"/>
      </xdr:nvSpPr>
      <xdr:spPr>
        <a:xfrm>
          <a:off x="12623800" y="278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mn-lt"/>
              <a:ea typeface="+mn-ea"/>
              <a:cs typeface="+mn-cs"/>
            </a:rPr>
            <a:t>扶助費に係る経常収支比率は、</a:t>
          </a:r>
          <a:r>
            <a:rPr kumimoji="1" lang="ja-JP" altLang="en-US" sz="1200">
              <a:solidFill>
                <a:schemeClr val="dk1"/>
              </a:solidFill>
              <a:effectLst/>
              <a:latin typeface="+mn-lt"/>
              <a:ea typeface="+mn-ea"/>
              <a:cs typeface="+mn-cs"/>
            </a:rPr>
            <a:t>類似団体と比較してやや下回る水準で推移はしているが、比率は上昇傾向にあり、</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年度決算</a:t>
          </a:r>
          <a:r>
            <a:rPr kumimoji="1" lang="ja-JP" altLang="en-US" sz="1200">
              <a:solidFill>
                <a:schemeClr val="dk1"/>
              </a:solidFill>
              <a:effectLst/>
              <a:latin typeface="+mn-lt"/>
              <a:ea typeface="+mn-ea"/>
              <a:cs typeface="+mn-cs"/>
            </a:rPr>
            <a:t>においても</a:t>
          </a:r>
          <a:r>
            <a:rPr kumimoji="1" lang="en-US" altLang="ja-JP" sz="1200">
              <a:solidFill>
                <a:schemeClr val="dk1"/>
              </a:solidFill>
              <a:effectLst/>
              <a:latin typeface="+mn-lt"/>
              <a:ea typeface="+mn-ea"/>
              <a:cs typeface="+mn-cs"/>
            </a:rPr>
            <a:t>0.5</a:t>
          </a:r>
          <a:r>
            <a:rPr kumimoji="1" lang="ja-JP" altLang="ja-JP" sz="1200">
              <a:solidFill>
                <a:schemeClr val="dk1"/>
              </a:solidFill>
              <a:effectLst/>
              <a:latin typeface="+mn-lt"/>
              <a:ea typeface="+mn-ea"/>
              <a:cs typeface="+mn-cs"/>
            </a:rPr>
            <a:t>ポイント数値が上昇している。要因としては、生活保護費や障害福祉サービス介護給付費にかかる経常一般財源が増加していることが挙げられる。生活保護費については、従来より実施している資格審査等の適正化をより厳格に遂行していくことで、その抑制を図る。</a:t>
          </a:r>
          <a:endParaRPr lang="ja-JP" altLang="ja-JP" sz="16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15422</xdr:rowOff>
    </xdr:from>
    <xdr:to>
      <xdr:col>7</xdr:col>
      <xdr:colOff>15875</xdr:colOff>
      <xdr:row>61</xdr:row>
      <xdr:rowOff>80735</xdr:rowOff>
    </xdr:to>
    <xdr:cxnSp macro="">
      <xdr:nvCxnSpPr>
        <xdr:cNvPr id="185" name="直線コネクタ 184"/>
        <xdr:cNvCxnSpPr/>
      </xdr:nvCxnSpPr>
      <xdr:spPr>
        <a:xfrm flipV="1">
          <a:off x="4826000" y="91022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6"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7" name="直線コネクタ 186"/>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101799</xdr:rowOff>
    </xdr:from>
    <xdr:ext cx="762000" cy="259045"/>
    <xdr:sp macro="" textlink="">
      <xdr:nvSpPr>
        <xdr:cNvPr id="188" name="扶助費最大値テキスト"/>
        <xdr:cNvSpPr txBox="1"/>
      </xdr:nvSpPr>
      <xdr:spPr>
        <a:xfrm>
          <a:off x="4914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6</xdr:col>
      <xdr:colOff>612775</xdr:colOff>
      <xdr:row>53</xdr:row>
      <xdr:rowOff>15422</xdr:rowOff>
    </xdr:from>
    <xdr:to>
      <xdr:col>7</xdr:col>
      <xdr:colOff>104775</xdr:colOff>
      <xdr:row>53</xdr:row>
      <xdr:rowOff>15422</xdr:rowOff>
    </xdr:to>
    <xdr:cxnSp macro="">
      <xdr:nvCxnSpPr>
        <xdr:cNvPr id="189" name="直線コネクタ 188"/>
        <xdr:cNvCxnSpPr/>
      </xdr:nvCxnSpPr>
      <xdr:spPr>
        <a:xfrm>
          <a:off x="4737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107950</xdr:rowOff>
    </xdr:from>
    <xdr:to>
      <xdr:col>7</xdr:col>
      <xdr:colOff>15875</xdr:colOff>
      <xdr:row>55</xdr:row>
      <xdr:rowOff>162378</xdr:rowOff>
    </xdr:to>
    <xdr:cxnSp macro="">
      <xdr:nvCxnSpPr>
        <xdr:cNvPr id="190" name="直線コネクタ 189"/>
        <xdr:cNvCxnSpPr/>
      </xdr:nvCxnSpPr>
      <xdr:spPr>
        <a:xfrm>
          <a:off x="3987800" y="9537700"/>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91"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2" name="フローチャート : 判断 191"/>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20865</xdr:rowOff>
    </xdr:from>
    <xdr:to>
      <xdr:col>5</xdr:col>
      <xdr:colOff>549275</xdr:colOff>
      <xdr:row>55</xdr:row>
      <xdr:rowOff>107950</xdr:rowOff>
    </xdr:to>
    <xdr:cxnSp macro="">
      <xdr:nvCxnSpPr>
        <xdr:cNvPr id="193" name="直線コネクタ 192"/>
        <xdr:cNvCxnSpPr/>
      </xdr:nvCxnSpPr>
      <xdr:spPr>
        <a:xfrm>
          <a:off x="3098800" y="94506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5443</xdr:rowOff>
    </xdr:from>
    <xdr:to>
      <xdr:col>5</xdr:col>
      <xdr:colOff>600075</xdr:colOff>
      <xdr:row>56</xdr:row>
      <xdr:rowOff>107043</xdr:rowOff>
    </xdr:to>
    <xdr:sp macro="" textlink="">
      <xdr:nvSpPr>
        <xdr:cNvPr id="194" name="フローチャート :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91820</xdr:rowOff>
    </xdr:from>
    <xdr:ext cx="736600" cy="259045"/>
    <xdr:sp macro="" textlink="">
      <xdr:nvSpPr>
        <xdr:cNvPr id="195" name="テキスト ボックス 194"/>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159657</xdr:rowOff>
    </xdr:from>
    <xdr:to>
      <xdr:col>4</xdr:col>
      <xdr:colOff>346075</xdr:colOff>
      <xdr:row>55</xdr:row>
      <xdr:rowOff>20865</xdr:rowOff>
    </xdr:to>
    <xdr:cxnSp macro="">
      <xdr:nvCxnSpPr>
        <xdr:cNvPr id="196" name="直線コネクタ 195"/>
        <xdr:cNvCxnSpPr/>
      </xdr:nvCxnSpPr>
      <xdr:spPr>
        <a:xfrm>
          <a:off x="2209800" y="9417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78212</xdr:rowOff>
    </xdr:from>
    <xdr:ext cx="762000" cy="259045"/>
    <xdr:sp macro="" textlink="">
      <xdr:nvSpPr>
        <xdr:cNvPr id="198" name="テキスト ボックス 197"/>
        <xdr:cNvSpPr txBox="1"/>
      </xdr:nvSpPr>
      <xdr:spPr>
        <a:xfrm>
          <a:off x="2717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148772</xdr:rowOff>
    </xdr:from>
    <xdr:to>
      <xdr:col>3</xdr:col>
      <xdr:colOff>142875</xdr:colOff>
      <xdr:row>54</xdr:row>
      <xdr:rowOff>159657</xdr:rowOff>
    </xdr:to>
    <xdr:cxnSp macro="">
      <xdr:nvCxnSpPr>
        <xdr:cNvPr id="199" name="直線コネクタ 198"/>
        <xdr:cNvCxnSpPr/>
      </xdr:nvCxnSpPr>
      <xdr:spPr>
        <a:xfrm>
          <a:off x="1320800" y="94070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34670</xdr:rowOff>
    </xdr:from>
    <xdr:ext cx="762000" cy="259045"/>
    <xdr:sp macro="" textlink="">
      <xdr:nvSpPr>
        <xdr:cNvPr id="201" name="テキスト ボックス 200"/>
        <xdr:cNvSpPr txBox="1"/>
      </xdr:nvSpPr>
      <xdr:spPr>
        <a:xfrm>
          <a:off x="1828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38299</xdr:rowOff>
    </xdr:from>
    <xdr:ext cx="762000" cy="259045"/>
    <xdr:sp macro="" textlink="">
      <xdr:nvSpPr>
        <xdr:cNvPr id="203" name="テキスト ボックス 202"/>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111578</xdr:rowOff>
    </xdr:from>
    <xdr:to>
      <xdr:col>7</xdr:col>
      <xdr:colOff>66675</xdr:colOff>
      <xdr:row>56</xdr:row>
      <xdr:rowOff>41728</xdr:rowOff>
    </xdr:to>
    <xdr:sp macro="" textlink="">
      <xdr:nvSpPr>
        <xdr:cNvPr id="209" name="円/楕円 208"/>
        <xdr:cNvSpPr/>
      </xdr:nvSpPr>
      <xdr:spPr>
        <a:xfrm>
          <a:off x="47752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128105</xdr:rowOff>
    </xdr:from>
    <xdr:ext cx="762000" cy="259045"/>
    <xdr:sp macro="" textlink="">
      <xdr:nvSpPr>
        <xdr:cNvPr id="210" name="扶助費該当値テキスト"/>
        <xdr:cNvSpPr txBox="1"/>
      </xdr:nvSpPr>
      <xdr:spPr>
        <a:xfrm>
          <a:off x="49149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57150</xdr:rowOff>
    </xdr:from>
    <xdr:to>
      <xdr:col>5</xdr:col>
      <xdr:colOff>600075</xdr:colOff>
      <xdr:row>55</xdr:row>
      <xdr:rowOff>158750</xdr:rowOff>
    </xdr:to>
    <xdr:sp macro="" textlink="">
      <xdr:nvSpPr>
        <xdr:cNvPr id="211" name="円/楕円 210"/>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212" name="テキスト ボックス 211"/>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141515</xdr:rowOff>
    </xdr:from>
    <xdr:to>
      <xdr:col>4</xdr:col>
      <xdr:colOff>396875</xdr:colOff>
      <xdr:row>55</xdr:row>
      <xdr:rowOff>71665</xdr:rowOff>
    </xdr:to>
    <xdr:sp macro="" textlink="">
      <xdr:nvSpPr>
        <xdr:cNvPr id="213" name="円/楕円 212"/>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214" name="テキスト ボックス 213"/>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108857</xdr:rowOff>
    </xdr:from>
    <xdr:to>
      <xdr:col>3</xdr:col>
      <xdr:colOff>193675</xdr:colOff>
      <xdr:row>55</xdr:row>
      <xdr:rowOff>39007</xdr:rowOff>
    </xdr:to>
    <xdr:sp macro="" textlink="">
      <xdr:nvSpPr>
        <xdr:cNvPr id="215" name="円/楕円 214"/>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49184</xdr:rowOff>
    </xdr:from>
    <xdr:ext cx="762000" cy="259045"/>
    <xdr:sp macro="" textlink="">
      <xdr:nvSpPr>
        <xdr:cNvPr id="216" name="テキスト ボックス 215"/>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17" name="円/楕円 216"/>
        <xdr:cNvSpPr/>
      </xdr:nvSpPr>
      <xdr:spPr>
        <a:xfrm>
          <a:off x="1270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12899</xdr:rowOff>
    </xdr:from>
    <xdr:ext cx="762000" cy="259045"/>
    <xdr:sp macro="" textlink="">
      <xdr:nvSpPr>
        <xdr:cNvPr id="218" name="テキスト ボックス 217"/>
        <xdr:cNvSpPr txBox="1"/>
      </xdr:nvSpPr>
      <xdr:spPr>
        <a:xfrm>
          <a:off x="939800" y="94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その他の経費の経常収支比率が類似団体平均を大きく下回っているのは、下水道事業が企業会計へと移行し、性質分類上、その繰出金が補助</a:t>
          </a:r>
          <a:r>
            <a:rPr kumimoji="1" lang="ja-JP" altLang="en-US" sz="1200">
              <a:solidFill>
                <a:schemeClr val="dk1"/>
              </a:solidFill>
              <a:effectLst/>
              <a:latin typeface="+mn-lt"/>
              <a:ea typeface="+mn-ea"/>
              <a:cs typeface="+mn-cs"/>
            </a:rPr>
            <a:t>費</a:t>
          </a:r>
          <a:r>
            <a:rPr kumimoji="1" lang="ja-JP" altLang="ja-JP" sz="1200">
              <a:solidFill>
                <a:schemeClr val="dk1"/>
              </a:solidFill>
              <a:effectLst/>
              <a:latin typeface="+mn-lt"/>
              <a:ea typeface="+mn-ea"/>
              <a:cs typeface="+mn-cs"/>
            </a:rPr>
            <a:t>等へシフトしたためである。これは、補助</a:t>
          </a:r>
          <a:r>
            <a:rPr kumimoji="1" lang="ja-JP" altLang="en-US" sz="1200">
              <a:solidFill>
                <a:schemeClr val="dk1"/>
              </a:solidFill>
              <a:effectLst/>
              <a:latin typeface="+mn-lt"/>
              <a:ea typeface="+mn-ea"/>
              <a:cs typeface="+mn-cs"/>
            </a:rPr>
            <a:t>費</a:t>
          </a:r>
          <a:r>
            <a:rPr kumimoji="1" lang="ja-JP" altLang="ja-JP" sz="1200">
              <a:solidFill>
                <a:schemeClr val="dk1"/>
              </a:solidFill>
              <a:effectLst/>
              <a:latin typeface="+mn-lt"/>
              <a:ea typeface="+mn-ea"/>
              <a:cs typeface="+mn-cs"/>
            </a:rPr>
            <a:t>等の比率の推移にも現れている。</a:t>
          </a:r>
          <a:endParaRPr lang="ja-JP" altLang="ja-JP" sz="1200">
            <a:effectLst/>
          </a:endParaRPr>
        </a:p>
        <a:p>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年度について</a:t>
          </a:r>
          <a:r>
            <a:rPr kumimoji="1" lang="ja-JP" altLang="en-US" sz="1200">
              <a:solidFill>
                <a:schemeClr val="dk1"/>
              </a:solidFill>
              <a:effectLst/>
              <a:latin typeface="+mn-lt"/>
              <a:ea typeface="+mn-ea"/>
              <a:cs typeface="+mn-cs"/>
            </a:rPr>
            <a:t>も</a:t>
          </a:r>
          <a:r>
            <a:rPr kumimoji="1" lang="ja-JP" altLang="ja-JP" sz="1200">
              <a:solidFill>
                <a:schemeClr val="dk1"/>
              </a:solidFill>
              <a:effectLst/>
              <a:latin typeface="+mn-lt"/>
              <a:ea typeface="+mn-ea"/>
              <a:cs typeface="+mn-cs"/>
            </a:rPr>
            <a:t>、国民健康保険特別会計や後期高齢者医療特別会計に対する繰出金の増加により、比率が上昇している。維持補修費については、今後、施設の老朽化に伴う経費増が見込まれることから、その統廃合も視野に入れ、維持コストの管理を行っていく</a:t>
          </a:r>
          <a:r>
            <a:rPr kumimoji="1" lang="ja-JP" altLang="en-US" sz="1200">
              <a:solidFill>
                <a:schemeClr val="dk1"/>
              </a:solidFill>
              <a:effectLst/>
              <a:latin typeface="+mn-lt"/>
              <a:ea typeface="+mn-ea"/>
              <a:cs typeface="+mn-cs"/>
            </a:rPr>
            <a:t>。</a:t>
          </a:r>
          <a:endParaRPr lang="ja-JP" altLang="ja-JP" sz="12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27940</xdr:rowOff>
    </xdr:from>
    <xdr:to>
      <xdr:col>24</xdr:col>
      <xdr:colOff>31750</xdr:colOff>
      <xdr:row>62</xdr:row>
      <xdr:rowOff>20320</xdr:rowOff>
    </xdr:to>
    <xdr:cxnSp macro="">
      <xdr:nvCxnSpPr>
        <xdr:cNvPr id="246" name="直線コネクタ 245"/>
        <xdr:cNvCxnSpPr/>
      </xdr:nvCxnSpPr>
      <xdr:spPr>
        <a:xfrm flipV="1">
          <a:off x="16510000" y="92862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7"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8" name="直線コネクタ 247"/>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114317</xdr:rowOff>
    </xdr:from>
    <xdr:ext cx="762000" cy="259045"/>
    <xdr:sp macro="" textlink="">
      <xdr:nvSpPr>
        <xdr:cNvPr id="249"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54</xdr:row>
      <xdr:rowOff>27940</xdr:rowOff>
    </xdr:from>
    <xdr:to>
      <xdr:col>24</xdr:col>
      <xdr:colOff>120650</xdr:colOff>
      <xdr:row>54</xdr:row>
      <xdr:rowOff>27940</xdr:rowOff>
    </xdr:to>
    <xdr:cxnSp macro="">
      <xdr:nvCxnSpPr>
        <xdr:cNvPr id="250" name="直線コネクタ 249"/>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123190</xdr:rowOff>
    </xdr:from>
    <xdr:to>
      <xdr:col>24</xdr:col>
      <xdr:colOff>31750</xdr:colOff>
      <xdr:row>56</xdr:row>
      <xdr:rowOff>12700</xdr:rowOff>
    </xdr:to>
    <xdr:cxnSp macro="">
      <xdr:nvCxnSpPr>
        <xdr:cNvPr id="251" name="直線コネクタ 250"/>
        <xdr:cNvCxnSpPr/>
      </xdr:nvCxnSpPr>
      <xdr:spPr>
        <a:xfrm>
          <a:off x="15671800" y="95529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52"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92710</xdr:rowOff>
    </xdr:from>
    <xdr:to>
      <xdr:col>22</xdr:col>
      <xdr:colOff>565150</xdr:colOff>
      <xdr:row>55</xdr:row>
      <xdr:rowOff>123190</xdr:rowOff>
    </xdr:to>
    <xdr:cxnSp macro="">
      <xdr:nvCxnSpPr>
        <xdr:cNvPr id="254" name="直線コネクタ 253"/>
        <xdr:cNvCxnSpPr/>
      </xdr:nvCxnSpPr>
      <xdr:spPr>
        <a:xfrm>
          <a:off x="14782800" y="9522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6" name="テキスト ボックス 255"/>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24130</xdr:rowOff>
    </xdr:from>
    <xdr:to>
      <xdr:col>21</xdr:col>
      <xdr:colOff>361950</xdr:colOff>
      <xdr:row>55</xdr:row>
      <xdr:rowOff>92710</xdr:rowOff>
    </xdr:to>
    <xdr:cxnSp macro="">
      <xdr:nvCxnSpPr>
        <xdr:cNvPr id="257" name="直線コネクタ 256"/>
        <xdr:cNvCxnSpPr/>
      </xdr:nvCxnSpPr>
      <xdr:spPr>
        <a:xfrm>
          <a:off x="13893800" y="94538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24130</xdr:rowOff>
    </xdr:from>
    <xdr:to>
      <xdr:col>20</xdr:col>
      <xdr:colOff>158750</xdr:colOff>
      <xdr:row>55</xdr:row>
      <xdr:rowOff>54610</xdr:rowOff>
    </xdr:to>
    <xdr:cxnSp macro="">
      <xdr:nvCxnSpPr>
        <xdr:cNvPr id="260" name="直線コネクタ 259"/>
        <xdr:cNvCxnSpPr/>
      </xdr:nvCxnSpPr>
      <xdr:spPr>
        <a:xfrm flipV="1">
          <a:off x="13004800" y="94538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133350</xdr:rowOff>
    </xdr:from>
    <xdr:to>
      <xdr:col>24</xdr:col>
      <xdr:colOff>82550</xdr:colOff>
      <xdr:row>56</xdr:row>
      <xdr:rowOff>63500</xdr:rowOff>
    </xdr:to>
    <xdr:sp macro="" textlink="">
      <xdr:nvSpPr>
        <xdr:cNvPr id="270" name="円/楕円 269"/>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149877</xdr:rowOff>
    </xdr:from>
    <xdr:ext cx="762000" cy="259045"/>
    <xdr:sp macro="" textlink="">
      <xdr:nvSpPr>
        <xdr:cNvPr id="271"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72390</xdr:rowOff>
    </xdr:from>
    <xdr:to>
      <xdr:col>22</xdr:col>
      <xdr:colOff>615950</xdr:colOff>
      <xdr:row>56</xdr:row>
      <xdr:rowOff>2540</xdr:rowOff>
    </xdr:to>
    <xdr:sp macro="" textlink="">
      <xdr:nvSpPr>
        <xdr:cNvPr id="272" name="円/楕円 271"/>
        <xdr:cNvSpPr/>
      </xdr:nvSpPr>
      <xdr:spPr>
        <a:xfrm>
          <a:off x="15621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12717</xdr:rowOff>
    </xdr:from>
    <xdr:ext cx="736600" cy="259045"/>
    <xdr:sp macro="" textlink="">
      <xdr:nvSpPr>
        <xdr:cNvPr id="273" name="テキスト ボックス 272"/>
        <xdr:cNvSpPr txBox="1"/>
      </xdr:nvSpPr>
      <xdr:spPr>
        <a:xfrm>
          <a:off x="15290800" y="927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41910</xdr:rowOff>
    </xdr:from>
    <xdr:to>
      <xdr:col>21</xdr:col>
      <xdr:colOff>412750</xdr:colOff>
      <xdr:row>55</xdr:row>
      <xdr:rowOff>143510</xdr:rowOff>
    </xdr:to>
    <xdr:sp macro="" textlink="">
      <xdr:nvSpPr>
        <xdr:cNvPr id="274" name="円/楕円 273"/>
        <xdr:cNvSpPr/>
      </xdr:nvSpPr>
      <xdr:spPr>
        <a:xfrm>
          <a:off x="14732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153687</xdr:rowOff>
    </xdr:from>
    <xdr:ext cx="762000" cy="259045"/>
    <xdr:sp macro="" textlink="">
      <xdr:nvSpPr>
        <xdr:cNvPr id="275" name="テキスト ボックス 274"/>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144780</xdr:rowOff>
    </xdr:from>
    <xdr:to>
      <xdr:col>20</xdr:col>
      <xdr:colOff>209550</xdr:colOff>
      <xdr:row>55</xdr:row>
      <xdr:rowOff>74930</xdr:rowOff>
    </xdr:to>
    <xdr:sp macro="" textlink="">
      <xdr:nvSpPr>
        <xdr:cNvPr id="276" name="円/楕円 275"/>
        <xdr:cNvSpPr/>
      </xdr:nvSpPr>
      <xdr:spPr>
        <a:xfrm>
          <a:off x="13843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85107</xdr:rowOff>
    </xdr:from>
    <xdr:ext cx="762000" cy="259045"/>
    <xdr:sp macro="" textlink="">
      <xdr:nvSpPr>
        <xdr:cNvPr id="277" name="テキスト ボックス 276"/>
        <xdr:cNvSpPr txBox="1"/>
      </xdr:nvSpPr>
      <xdr:spPr>
        <a:xfrm>
          <a:off x="13512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3810</xdr:rowOff>
    </xdr:from>
    <xdr:to>
      <xdr:col>19</xdr:col>
      <xdr:colOff>6350</xdr:colOff>
      <xdr:row>55</xdr:row>
      <xdr:rowOff>105410</xdr:rowOff>
    </xdr:to>
    <xdr:sp macro="" textlink="">
      <xdr:nvSpPr>
        <xdr:cNvPr id="278" name="円/楕円 277"/>
        <xdr:cNvSpPr/>
      </xdr:nvSpPr>
      <xdr:spPr>
        <a:xfrm>
          <a:off x="12954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115587</xdr:rowOff>
    </xdr:from>
    <xdr:ext cx="762000" cy="259045"/>
    <xdr:sp macro="" textlink="">
      <xdr:nvSpPr>
        <xdr:cNvPr id="279" name="テキスト ボックス 278"/>
        <xdr:cNvSpPr txBox="1"/>
      </xdr:nvSpPr>
      <xdr:spPr>
        <a:xfrm>
          <a:off x="12623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mn-lt"/>
              <a:ea typeface="+mn-ea"/>
              <a:cs typeface="+mn-cs"/>
            </a:rPr>
            <a:t>類似団体平均を上回って推移しているのは、下水道事業に公営企業法を全部適用し、特別会計から企業会計へと移行したことにより、下水道事業への繰出金の性質分類が、繰出金から補助</a:t>
          </a:r>
          <a:r>
            <a:rPr kumimoji="1" lang="ja-JP" altLang="en-US" sz="1200">
              <a:solidFill>
                <a:schemeClr val="dk1"/>
              </a:solidFill>
              <a:effectLst/>
              <a:latin typeface="+mn-lt"/>
              <a:ea typeface="+mn-ea"/>
              <a:cs typeface="+mn-cs"/>
            </a:rPr>
            <a:t>費</a:t>
          </a:r>
          <a:r>
            <a:rPr kumimoji="1" lang="ja-JP" altLang="ja-JP" sz="1200">
              <a:solidFill>
                <a:schemeClr val="dk1"/>
              </a:solidFill>
              <a:effectLst/>
              <a:latin typeface="+mn-lt"/>
              <a:ea typeface="+mn-ea"/>
              <a:cs typeface="+mn-cs"/>
            </a:rPr>
            <a:t>等に変わったことが主な要因である。比率については</a:t>
          </a:r>
          <a:r>
            <a:rPr kumimoji="1" lang="ja-JP" altLang="en-US" sz="1200">
              <a:solidFill>
                <a:schemeClr val="dk1"/>
              </a:solidFill>
              <a:effectLst/>
              <a:latin typeface="+mn-lt"/>
              <a:ea typeface="+mn-ea"/>
              <a:cs typeface="+mn-cs"/>
            </a:rPr>
            <a:t>ほぼ横ばいで推移</a:t>
          </a:r>
          <a:r>
            <a:rPr kumimoji="1" lang="ja-JP" altLang="ja-JP" sz="1200">
              <a:solidFill>
                <a:schemeClr val="dk1"/>
              </a:solidFill>
              <a:effectLst/>
              <a:latin typeface="+mn-lt"/>
              <a:ea typeface="+mn-ea"/>
              <a:cs typeface="+mn-cs"/>
            </a:rPr>
            <a:t>しているが、今後、一部事務組合負担金の増嵩も予想される。今後も、各種補助金等の必要性を鑑みて適正な支出に努める。</a:t>
          </a:r>
          <a:endParaRPr lang="ja-JP" altLang="ja-JP" sz="16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39</xdr:row>
      <xdr:rowOff>92710</xdr:rowOff>
    </xdr:to>
    <xdr:cxnSp macro="">
      <xdr:nvCxnSpPr>
        <xdr:cNvPr id="304" name="直線コネクタ 303"/>
        <xdr:cNvCxnSpPr/>
      </xdr:nvCxnSpPr>
      <xdr:spPr>
        <a:xfrm flipV="1">
          <a:off x="16510000" y="583285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5"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6" name="直線コネクタ 305"/>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307"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308" name="直線コネクタ 307"/>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159004</xdr:rowOff>
    </xdr:from>
    <xdr:to>
      <xdr:col>24</xdr:col>
      <xdr:colOff>31750</xdr:colOff>
      <xdr:row>37</xdr:row>
      <xdr:rowOff>28702</xdr:rowOff>
    </xdr:to>
    <xdr:cxnSp macro="">
      <xdr:nvCxnSpPr>
        <xdr:cNvPr id="309" name="直線コネクタ 308"/>
        <xdr:cNvCxnSpPr/>
      </xdr:nvCxnSpPr>
      <xdr:spPr>
        <a:xfrm>
          <a:off x="15671800" y="633120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56151</xdr:rowOff>
    </xdr:from>
    <xdr:ext cx="762000" cy="259045"/>
    <xdr:sp macro="" textlink="">
      <xdr:nvSpPr>
        <xdr:cNvPr id="310"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11" name="フローチャート : 判断 310"/>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159004</xdr:rowOff>
    </xdr:from>
    <xdr:to>
      <xdr:col>22</xdr:col>
      <xdr:colOff>565150</xdr:colOff>
      <xdr:row>37</xdr:row>
      <xdr:rowOff>42418</xdr:rowOff>
    </xdr:to>
    <xdr:cxnSp macro="">
      <xdr:nvCxnSpPr>
        <xdr:cNvPr id="312" name="直線コネクタ 311"/>
        <xdr:cNvCxnSpPr/>
      </xdr:nvCxnSpPr>
      <xdr:spPr>
        <a:xfrm flipV="1">
          <a:off x="14782800" y="63312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42418</xdr:rowOff>
    </xdr:from>
    <xdr:to>
      <xdr:col>21</xdr:col>
      <xdr:colOff>361950</xdr:colOff>
      <xdr:row>37</xdr:row>
      <xdr:rowOff>74422</xdr:rowOff>
    </xdr:to>
    <xdr:cxnSp macro="">
      <xdr:nvCxnSpPr>
        <xdr:cNvPr id="315" name="直線コネクタ 314"/>
        <xdr:cNvCxnSpPr/>
      </xdr:nvCxnSpPr>
      <xdr:spPr>
        <a:xfrm flipV="1">
          <a:off x="13893800" y="63860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7" name="テキスト ボックス 316"/>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74422</xdr:rowOff>
    </xdr:from>
    <xdr:to>
      <xdr:col>20</xdr:col>
      <xdr:colOff>158750</xdr:colOff>
      <xdr:row>37</xdr:row>
      <xdr:rowOff>92710</xdr:rowOff>
    </xdr:to>
    <xdr:cxnSp macro="">
      <xdr:nvCxnSpPr>
        <xdr:cNvPr id="318" name="直線コネクタ 317"/>
        <xdr:cNvCxnSpPr/>
      </xdr:nvCxnSpPr>
      <xdr:spPr>
        <a:xfrm flipV="1">
          <a:off x="13004800" y="64180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9" name="フローチャート :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20" name="テキスト ボックス 319"/>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21" name="フローチャート : 判断 320"/>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91965</xdr:rowOff>
    </xdr:from>
    <xdr:ext cx="762000" cy="259045"/>
    <xdr:sp macro="" textlink="">
      <xdr:nvSpPr>
        <xdr:cNvPr id="322" name="テキスト ボックス 321"/>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28" name="円/楕円 327"/>
        <xdr:cNvSpPr/>
      </xdr:nvSpPr>
      <xdr:spPr>
        <a:xfrm>
          <a:off x="16459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121429</xdr:rowOff>
    </xdr:from>
    <xdr:ext cx="762000" cy="259045"/>
    <xdr:sp macro="" textlink="">
      <xdr:nvSpPr>
        <xdr:cNvPr id="329" name="補助費等該当値テキスト"/>
        <xdr:cNvSpPr txBox="1"/>
      </xdr:nvSpPr>
      <xdr:spPr>
        <a:xfrm>
          <a:off x="165989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108204</xdr:rowOff>
    </xdr:from>
    <xdr:to>
      <xdr:col>22</xdr:col>
      <xdr:colOff>615950</xdr:colOff>
      <xdr:row>37</xdr:row>
      <xdr:rowOff>38354</xdr:rowOff>
    </xdr:to>
    <xdr:sp macro="" textlink="">
      <xdr:nvSpPr>
        <xdr:cNvPr id="330" name="円/楕円 329"/>
        <xdr:cNvSpPr/>
      </xdr:nvSpPr>
      <xdr:spPr>
        <a:xfrm>
          <a:off x="15621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23131</xdr:rowOff>
    </xdr:from>
    <xdr:ext cx="736600" cy="259045"/>
    <xdr:sp macro="" textlink="">
      <xdr:nvSpPr>
        <xdr:cNvPr id="331" name="テキスト ボックス 330"/>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163068</xdr:rowOff>
    </xdr:from>
    <xdr:to>
      <xdr:col>21</xdr:col>
      <xdr:colOff>412750</xdr:colOff>
      <xdr:row>37</xdr:row>
      <xdr:rowOff>93218</xdr:rowOff>
    </xdr:to>
    <xdr:sp macro="" textlink="">
      <xdr:nvSpPr>
        <xdr:cNvPr id="332" name="円/楕円 331"/>
        <xdr:cNvSpPr/>
      </xdr:nvSpPr>
      <xdr:spPr>
        <a:xfrm>
          <a:off x="14732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77995</xdr:rowOff>
    </xdr:from>
    <xdr:ext cx="762000" cy="259045"/>
    <xdr:sp macro="" textlink="">
      <xdr:nvSpPr>
        <xdr:cNvPr id="333" name="テキスト ボックス 332"/>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23622</xdr:rowOff>
    </xdr:from>
    <xdr:to>
      <xdr:col>20</xdr:col>
      <xdr:colOff>209550</xdr:colOff>
      <xdr:row>37</xdr:row>
      <xdr:rowOff>125222</xdr:rowOff>
    </xdr:to>
    <xdr:sp macro="" textlink="">
      <xdr:nvSpPr>
        <xdr:cNvPr id="334" name="円/楕円 333"/>
        <xdr:cNvSpPr/>
      </xdr:nvSpPr>
      <xdr:spPr>
        <a:xfrm>
          <a:off x="13843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109999</xdr:rowOff>
    </xdr:from>
    <xdr:ext cx="762000" cy="259045"/>
    <xdr:sp macro="" textlink="">
      <xdr:nvSpPr>
        <xdr:cNvPr id="335" name="テキスト ボックス 334"/>
        <xdr:cNvSpPr txBox="1"/>
      </xdr:nvSpPr>
      <xdr:spPr>
        <a:xfrm>
          <a:off x="13512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36" name="円/楕円 335"/>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128287</xdr:rowOff>
    </xdr:from>
    <xdr:ext cx="762000" cy="259045"/>
    <xdr:sp macro="" textlink="">
      <xdr:nvSpPr>
        <xdr:cNvPr id="337" name="テキスト ボックス 336"/>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mn-lt"/>
              <a:ea typeface="+mn-ea"/>
              <a:cs typeface="+mn-cs"/>
            </a:rPr>
            <a:t>公債費に係る経常収支比率について、退職手当債や臨時財政対策債、第三セクター等改革推進債等に係る償還金の増加に伴い、平成</a:t>
          </a:r>
          <a:r>
            <a:rPr kumimoji="1" lang="en-US" altLang="ja-JP" sz="1200">
              <a:solidFill>
                <a:schemeClr val="dk1"/>
              </a:solidFill>
              <a:effectLst/>
              <a:latin typeface="+mn-lt"/>
              <a:ea typeface="+mn-ea"/>
              <a:cs typeface="+mn-cs"/>
            </a:rPr>
            <a:t>25</a:t>
          </a:r>
          <a:r>
            <a:rPr kumimoji="1" lang="ja-JP" altLang="ja-JP" sz="1200">
              <a:solidFill>
                <a:schemeClr val="dk1"/>
              </a:solidFill>
              <a:effectLst/>
              <a:latin typeface="+mn-lt"/>
              <a:ea typeface="+mn-ea"/>
              <a:cs typeface="+mn-cs"/>
            </a:rPr>
            <a:t>年度以降は類似団体平均を上回って推移している。今後、施設の老朽化対策などで大規模な事業も予定される中、事業の緊急性を勘案しつつ事業費の平準化策を検討し、財政措置のない地方債については極力抑制していくよう努める。</a:t>
          </a:r>
          <a:endParaRPr lang="ja-JP" altLang="ja-JP" sz="16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136144</xdr:rowOff>
    </xdr:to>
    <xdr:cxnSp macro="">
      <xdr:nvCxnSpPr>
        <xdr:cNvPr id="362" name="直線コネクタ 361"/>
        <xdr:cNvCxnSpPr/>
      </xdr:nvCxnSpPr>
      <xdr:spPr>
        <a:xfrm flipV="1">
          <a:off x="4826000" y="128234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63"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64" name="直線コネクタ 363"/>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5"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6" name="直線コネクタ 365"/>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17272</xdr:rowOff>
    </xdr:from>
    <xdr:to>
      <xdr:col>7</xdr:col>
      <xdr:colOff>15875</xdr:colOff>
      <xdr:row>78</xdr:row>
      <xdr:rowOff>67563</xdr:rowOff>
    </xdr:to>
    <xdr:cxnSp macro="">
      <xdr:nvCxnSpPr>
        <xdr:cNvPr id="367" name="直線コネクタ 366"/>
        <xdr:cNvCxnSpPr/>
      </xdr:nvCxnSpPr>
      <xdr:spPr>
        <a:xfrm>
          <a:off x="3987800" y="13390372"/>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81297</xdr:rowOff>
    </xdr:from>
    <xdr:ext cx="762000" cy="259045"/>
    <xdr:sp macro="" textlink="">
      <xdr:nvSpPr>
        <xdr:cNvPr id="368"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9" name="フローチャート : 判断 368"/>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17272</xdr:rowOff>
    </xdr:from>
    <xdr:to>
      <xdr:col>5</xdr:col>
      <xdr:colOff>549275</xdr:colOff>
      <xdr:row>78</xdr:row>
      <xdr:rowOff>72137</xdr:rowOff>
    </xdr:to>
    <xdr:cxnSp macro="">
      <xdr:nvCxnSpPr>
        <xdr:cNvPr id="370" name="直線コネクタ 369"/>
        <xdr:cNvCxnSpPr/>
      </xdr:nvCxnSpPr>
      <xdr:spPr>
        <a:xfrm flipV="1">
          <a:off x="3098800" y="13390372"/>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28194</xdr:rowOff>
    </xdr:from>
    <xdr:to>
      <xdr:col>5</xdr:col>
      <xdr:colOff>600075</xdr:colOff>
      <xdr:row>77</xdr:row>
      <xdr:rowOff>129794</xdr:rowOff>
    </xdr:to>
    <xdr:sp macro="" textlink="">
      <xdr:nvSpPr>
        <xdr:cNvPr id="371" name="フローチャート : 判断 370"/>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139971</xdr:rowOff>
    </xdr:from>
    <xdr:ext cx="736600" cy="259045"/>
    <xdr:sp macro="" textlink="">
      <xdr:nvSpPr>
        <xdr:cNvPr id="372" name="テキスト ボックス 371"/>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40132</xdr:rowOff>
    </xdr:from>
    <xdr:to>
      <xdr:col>4</xdr:col>
      <xdr:colOff>346075</xdr:colOff>
      <xdr:row>78</xdr:row>
      <xdr:rowOff>72137</xdr:rowOff>
    </xdr:to>
    <xdr:cxnSp macro="">
      <xdr:nvCxnSpPr>
        <xdr:cNvPr id="373" name="直線コネクタ 372"/>
        <xdr:cNvCxnSpPr/>
      </xdr:nvCxnSpPr>
      <xdr:spPr>
        <a:xfrm>
          <a:off x="2209800" y="13413232"/>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73677</xdr:rowOff>
    </xdr:from>
    <xdr:ext cx="762000" cy="259045"/>
    <xdr:sp macro="" textlink="">
      <xdr:nvSpPr>
        <xdr:cNvPr id="375" name="テキスト ボックス 374"/>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138430</xdr:rowOff>
    </xdr:from>
    <xdr:to>
      <xdr:col>3</xdr:col>
      <xdr:colOff>142875</xdr:colOff>
      <xdr:row>78</xdr:row>
      <xdr:rowOff>40132</xdr:rowOff>
    </xdr:to>
    <xdr:cxnSp macro="">
      <xdr:nvCxnSpPr>
        <xdr:cNvPr id="376" name="直線コネクタ 375"/>
        <xdr:cNvCxnSpPr/>
      </xdr:nvCxnSpPr>
      <xdr:spPr>
        <a:xfrm>
          <a:off x="1320800" y="133400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78249</xdr:rowOff>
    </xdr:from>
    <xdr:ext cx="762000" cy="259045"/>
    <xdr:sp macro="" textlink="">
      <xdr:nvSpPr>
        <xdr:cNvPr id="378" name="テキスト ボックス 377"/>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80" name="テキスト ボックス 379"/>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86" name="円/楕円 385"/>
        <xdr:cNvSpPr/>
      </xdr:nvSpPr>
      <xdr:spPr>
        <a:xfrm>
          <a:off x="47752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160290</xdr:rowOff>
    </xdr:from>
    <xdr:ext cx="762000" cy="259045"/>
    <xdr:sp macro="" textlink="">
      <xdr:nvSpPr>
        <xdr:cNvPr id="387" name="公債費該当値テキスト"/>
        <xdr:cNvSpPr txBox="1"/>
      </xdr:nvSpPr>
      <xdr:spPr>
        <a:xfrm>
          <a:off x="49149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137922</xdr:rowOff>
    </xdr:from>
    <xdr:to>
      <xdr:col>5</xdr:col>
      <xdr:colOff>600075</xdr:colOff>
      <xdr:row>78</xdr:row>
      <xdr:rowOff>68072</xdr:rowOff>
    </xdr:to>
    <xdr:sp macro="" textlink="">
      <xdr:nvSpPr>
        <xdr:cNvPr id="388" name="円/楕円 387"/>
        <xdr:cNvSpPr/>
      </xdr:nvSpPr>
      <xdr:spPr>
        <a:xfrm>
          <a:off x="3937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89" name="テキスト ボックス 388"/>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21337</xdr:rowOff>
    </xdr:from>
    <xdr:to>
      <xdr:col>4</xdr:col>
      <xdr:colOff>396875</xdr:colOff>
      <xdr:row>78</xdr:row>
      <xdr:rowOff>122937</xdr:rowOff>
    </xdr:to>
    <xdr:sp macro="" textlink="">
      <xdr:nvSpPr>
        <xdr:cNvPr id="390" name="円/楕円 389"/>
        <xdr:cNvSpPr/>
      </xdr:nvSpPr>
      <xdr:spPr>
        <a:xfrm>
          <a:off x="3048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107714</xdr:rowOff>
    </xdr:from>
    <xdr:ext cx="762000" cy="259045"/>
    <xdr:sp macro="" textlink="">
      <xdr:nvSpPr>
        <xdr:cNvPr id="391" name="テキスト ボックス 390"/>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160782</xdr:rowOff>
    </xdr:from>
    <xdr:to>
      <xdr:col>3</xdr:col>
      <xdr:colOff>193675</xdr:colOff>
      <xdr:row>78</xdr:row>
      <xdr:rowOff>90932</xdr:rowOff>
    </xdr:to>
    <xdr:sp macro="" textlink="">
      <xdr:nvSpPr>
        <xdr:cNvPr id="392" name="円/楕円 391"/>
        <xdr:cNvSpPr/>
      </xdr:nvSpPr>
      <xdr:spPr>
        <a:xfrm>
          <a:off x="2159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75709</xdr:rowOff>
    </xdr:from>
    <xdr:ext cx="762000" cy="259045"/>
    <xdr:sp macro="" textlink="">
      <xdr:nvSpPr>
        <xdr:cNvPr id="393" name="テキスト ボックス 392"/>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94" name="円/楕円 393"/>
        <xdr:cNvSpPr/>
      </xdr:nvSpPr>
      <xdr:spPr>
        <a:xfrm>
          <a:off x="1270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27957</xdr:rowOff>
    </xdr:from>
    <xdr:ext cx="762000" cy="259045"/>
    <xdr:sp macro="" textlink="">
      <xdr:nvSpPr>
        <xdr:cNvPr id="395" name="テキスト ボックス 394"/>
        <xdr:cNvSpPr txBox="1"/>
      </xdr:nvSpPr>
      <xdr:spPr>
        <a:xfrm>
          <a:off x="939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aseline="0">
              <a:solidFill>
                <a:schemeClr val="dk1"/>
              </a:solidFill>
              <a:effectLst/>
              <a:latin typeface="+mn-lt"/>
              <a:ea typeface="+mn-ea"/>
              <a:cs typeface="+mn-cs"/>
            </a:rPr>
            <a:t>公債費以外の経常収支比率が類似団体平均を大きく上回っているのは、人件費に係る経常経費充当一般財源額が多いこと等が要因である。今後、</a:t>
          </a:r>
          <a:r>
            <a:rPr kumimoji="1" lang="ja-JP" altLang="ja-JP" sz="1200">
              <a:solidFill>
                <a:schemeClr val="dk1"/>
              </a:solidFill>
              <a:effectLst/>
              <a:latin typeface="+mn-lt"/>
              <a:ea typeface="+mn-ea"/>
              <a:cs typeface="+mn-cs"/>
            </a:rPr>
            <a:t>指定管理者制度の活用、業務委託の推進、</a:t>
          </a:r>
          <a:r>
            <a:rPr kumimoji="1" lang="ja-JP" altLang="ja-JP" sz="1200" baseline="0">
              <a:solidFill>
                <a:schemeClr val="dk1"/>
              </a:solidFill>
              <a:effectLst/>
              <a:latin typeface="+mn-lt"/>
              <a:ea typeface="+mn-ea"/>
              <a:cs typeface="+mn-cs"/>
            </a:rPr>
            <a:t>事務事業の見直しにより、コストの低減を図っていく。また、施設についても、統廃合を含めた積極的な見直しを実施するとともに、ファシリティマネジメントの導入により、効用の最大化と経費の最小化を図っていく。</a:t>
          </a:r>
          <a:endParaRPr lang="ja-JP" altLang="ja-JP" sz="16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43180</xdr:rowOff>
    </xdr:from>
    <xdr:to>
      <xdr:col>24</xdr:col>
      <xdr:colOff>31750</xdr:colOff>
      <xdr:row>80</xdr:row>
      <xdr:rowOff>85089</xdr:rowOff>
    </xdr:to>
    <xdr:cxnSp macro="">
      <xdr:nvCxnSpPr>
        <xdr:cNvPr id="423" name="直線コネクタ 422"/>
        <xdr:cNvCxnSpPr/>
      </xdr:nvCxnSpPr>
      <xdr:spPr>
        <a:xfrm flipV="1">
          <a:off x="16510000" y="12730480"/>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57166</xdr:rowOff>
    </xdr:from>
    <xdr:ext cx="762000" cy="259045"/>
    <xdr:sp macro="" textlink="">
      <xdr:nvSpPr>
        <xdr:cNvPr id="424"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23</xdr:col>
      <xdr:colOff>628650</xdr:colOff>
      <xdr:row>80</xdr:row>
      <xdr:rowOff>85089</xdr:rowOff>
    </xdr:from>
    <xdr:to>
      <xdr:col>24</xdr:col>
      <xdr:colOff>120650</xdr:colOff>
      <xdr:row>80</xdr:row>
      <xdr:rowOff>85089</xdr:rowOff>
    </xdr:to>
    <xdr:cxnSp macro="">
      <xdr:nvCxnSpPr>
        <xdr:cNvPr id="425" name="直線コネクタ 424"/>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129557</xdr:rowOff>
    </xdr:from>
    <xdr:ext cx="762000" cy="259045"/>
    <xdr:sp macro="" textlink="">
      <xdr:nvSpPr>
        <xdr:cNvPr id="426" name="公債費以外最大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23</xdr:col>
      <xdr:colOff>628650</xdr:colOff>
      <xdr:row>74</xdr:row>
      <xdr:rowOff>43180</xdr:rowOff>
    </xdr:from>
    <xdr:to>
      <xdr:col>24</xdr:col>
      <xdr:colOff>120650</xdr:colOff>
      <xdr:row>74</xdr:row>
      <xdr:rowOff>43180</xdr:rowOff>
    </xdr:to>
    <xdr:cxnSp macro="">
      <xdr:nvCxnSpPr>
        <xdr:cNvPr id="427" name="直線コネクタ 426"/>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138430</xdr:rowOff>
    </xdr:from>
    <xdr:to>
      <xdr:col>24</xdr:col>
      <xdr:colOff>31750</xdr:colOff>
      <xdr:row>78</xdr:row>
      <xdr:rowOff>123189</xdr:rowOff>
    </xdr:to>
    <xdr:cxnSp macro="">
      <xdr:nvCxnSpPr>
        <xdr:cNvPr id="428" name="直線コネクタ 427"/>
        <xdr:cNvCxnSpPr/>
      </xdr:nvCxnSpPr>
      <xdr:spPr>
        <a:xfrm>
          <a:off x="15671800" y="13340080"/>
          <a:ext cx="838200" cy="15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123207</xdr:rowOff>
    </xdr:from>
    <xdr:ext cx="762000" cy="259045"/>
    <xdr:sp macro="" textlink="">
      <xdr:nvSpPr>
        <xdr:cNvPr id="429" name="公債費以外平均値テキスト"/>
        <xdr:cNvSpPr txBox="1"/>
      </xdr:nvSpPr>
      <xdr:spPr>
        <a:xfrm>
          <a:off x="16598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30" name="フローチャート : 判断 429"/>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138430</xdr:rowOff>
    </xdr:from>
    <xdr:to>
      <xdr:col>22</xdr:col>
      <xdr:colOff>565150</xdr:colOff>
      <xdr:row>78</xdr:row>
      <xdr:rowOff>12700</xdr:rowOff>
    </xdr:to>
    <xdr:cxnSp macro="">
      <xdr:nvCxnSpPr>
        <xdr:cNvPr id="431" name="直線コネクタ 430"/>
        <xdr:cNvCxnSpPr/>
      </xdr:nvCxnSpPr>
      <xdr:spPr>
        <a:xfrm flipV="1">
          <a:off x="14782800" y="13340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57150</xdr:rowOff>
    </xdr:from>
    <xdr:to>
      <xdr:col>22</xdr:col>
      <xdr:colOff>615950</xdr:colOff>
      <xdr:row>76</xdr:row>
      <xdr:rowOff>158750</xdr:rowOff>
    </xdr:to>
    <xdr:sp macro="" textlink="">
      <xdr:nvSpPr>
        <xdr:cNvPr id="432" name="フローチャート : 判断 431"/>
        <xdr:cNvSpPr/>
      </xdr:nvSpPr>
      <xdr:spPr>
        <a:xfrm>
          <a:off x="15621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168927</xdr:rowOff>
    </xdr:from>
    <xdr:ext cx="736600" cy="259045"/>
    <xdr:sp macro="" textlink="">
      <xdr:nvSpPr>
        <xdr:cNvPr id="433" name="テキスト ボックス 432"/>
        <xdr:cNvSpPr txBox="1"/>
      </xdr:nvSpPr>
      <xdr:spPr>
        <a:xfrm>
          <a:off x="15290800" y="1285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165100</xdr:rowOff>
    </xdr:from>
    <xdr:to>
      <xdr:col>21</xdr:col>
      <xdr:colOff>361950</xdr:colOff>
      <xdr:row>78</xdr:row>
      <xdr:rowOff>12700</xdr:rowOff>
    </xdr:to>
    <xdr:cxnSp macro="">
      <xdr:nvCxnSpPr>
        <xdr:cNvPr id="434" name="直線コネクタ 433"/>
        <xdr:cNvCxnSpPr/>
      </xdr:nvCxnSpPr>
      <xdr:spPr>
        <a:xfrm>
          <a:off x="13893800" y="13366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36" name="テキスト ボックス 435"/>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165100</xdr:rowOff>
    </xdr:from>
    <xdr:to>
      <xdr:col>20</xdr:col>
      <xdr:colOff>158750</xdr:colOff>
      <xdr:row>78</xdr:row>
      <xdr:rowOff>50800</xdr:rowOff>
    </xdr:to>
    <xdr:cxnSp macro="">
      <xdr:nvCxnSpPr>
        <xdr:cNvPr id="437" name="直線コネクタ 436"/>
        <xdr:cNvCxnSpPr/>
      </xdr:nvCxnSpPr>
      <xdr:spPr>
        <a:xfrm flipV="1">
          <a:off x="13004800" y="13366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168927</xdr:rowOff>
    </xdr:from>
    <xdr:ext cx="762000" cy="259045"/>
    <xdr:sp macro="" textlink="">
      <xdr:nvSpPr>
        <xdr:cNvPr id="439" name="テキスト ボックス 43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12717</xdr:rowOff>
    </xdr:from>
    <xdr:ext cx="762000" cy="259045"/>
    <xdr:sp macro="" textlink="">
      <xdr:nvSpPr>
        <xdr:cNvPr id="441" name="テキスト ボックス 440"/>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72389</xdr:rowOff>
    </xdr:from>
    <xdr:to>
      <xdr:col>24</xdr:col>
      <xdr:colOff>82550</xdr:colOff>
      <xdr:row>79</xdr:row>
      <xdr:rowOff>2539</xdr:rowOff>
    </xdr:to>
    <xdr:sp macro="" textlink="">
      <xdr:nvSpPr>
        <xdr:cNvPr id="447" name="円/楕円 446"/>
        <xdr:cNvSpPr/>
      </xdr:nvSpPr>
      <xdr:spPr>
        <a:xfrm>
          <a:off x="16459200" y="1344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44466</xdr:rowOff>
    </xdr:from>
    <xdr:ext cx="762000" cy="259045"/>
    <xdr:sp macro="" textlink="">
      <xdr:nvSpPr>
        <xdr:cNvPr id="448" name="公債費以外該当値テキスト"/>
        <xdr:cNvSpPr txBox="1"/>
      </xdr:nvSpPr>
      <xdr:spPr>
        <a:xfrm>
          <a:off x="165989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87630</xdr:rowOff>
    </xdr:from>
    <xdr:to>
      <xdr:col>22</xdr:col>
      <xdr:colOff>615950</xdr:colOff>
      <xdr:row>78</xdr:row>
      <xdr:rowOff>17780</xdr:rowOff>
    </xdr:to>
    <xdr:sp macro="" textlink="">
      <xdr:nvSpPr>
        <xdr:cNvPr id="449" name="円/楕円 448"/>
        <xdr:cNvSpPr/>
      </xdr:nvSpPr>
      <xdr:spPr>
        <a:xfrm>
          <a:off x="15621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2557</xdr:rowOff>
    </xdr:from>
    <xdr:ext cx="736600" cy="259045"/>
    <xdr:sp macro="" textlink="">
      <xdr:nvSpPr>
        <xdr:cNvPr id="450" name="テキスト ボックス 449"/>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133350</xdr:rowOff>
    </xdr:from>
    <xdr:to>
      <xdr:col>21</xdr:col>
      <xdr:colOff>412750</xdr:colOff>
      <xdr:row>78</xdr:row>
      <xdr:rowOff>63500</xdr:rowOff>
    </xdr:to>
    <xdr:sp macro="" textlink="">
      <xdr:nvSpPr>
        <xdr:cNvPr id="451" name="円/楕円 450"/>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48277</xdr:rowOff>
    </xdr:from>
    <xdr:ext cx="762000" cy="259045"/>
    <xdr:sp macro="" textlink="">
      <xdr:nvSpPr>
        <xdr:cNvPr id="452" name="テキスト ボックス 451"/>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114300</xdr:rowOff>
    </xdr:from>
    <xdr:to>
      <xdr:col>20</xdr:col>
      <xdr:colOff>209550</xdr:colOff>
      <xdr:row>78</xdr:row>
      <xdr:rowOff>44450</xdr:rowOff>
    </xdr:to>
    <xdr:sp macro="" textlink="">
      <xdr:nvSpPr>
        <xdr:cNvPr id="453" name="円/楕円 452"/>
        <xdr:cNvSpPr/>
      </xdr:nvSpPr>
      <xdr:spPr>
        <a:xfrm>
          <a:off x="13843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29227</xdr:rowOff>
    </xdr:from>
    <xdr:ext cx="762000" cy="259045"/>
    <xdr:sp macro="" textlink="">
      <xdr:nvSpPr>
        <xdr:cNvPr id="454" name="テキスト ボックス 453"/>
        <xdr:cNvSpPr txBox="1"/>
      </xdr:nvSpPr>
      <xdr:spPr>
        <a:xfrm>
          <a:off x="13512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0</xdr:rowOff>
    </xdr:from>
    <xdr:to>
      <xdr:col>19</xdr:col>
      <xdr:colOff>6350</xdr:colOff>
      <xdr:row>78</xdr:row>
      <xdr:rowOff>101600</xdr:rowOff>
    </xdr:to>
    <xdr:sp macro="" textlink="">
      <xdr:nvSpPr>
        <xdr:cNvPr id="455" name="円/楕円 454"/>
        <xdr:cNvSpPr/>
      </xdr:nvSpPr>
      <xdr:spPr>
        <a:xfrm>
          <a:off x="12954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86377</xdr:rowOff>
    </xdr:from>
    <xdr:ext cx="762000" cy="259045"/>
    <xdr:sp macro="" textlink="">
      <xdr:nvSpPr>
        <xdr:cNvPr id="456" name="テキスト ボックス 455"/>
        <xdr:cNvSpPr txBox="1"/>
      </xdr:nvSpPr>
      <xdr:spPr>
        <a:xfrm>
          <a:off x="12623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奈良県天理市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16720</xdr:rowOff>
    </xdr:from>
    <xdr:to>
      <xdr:col>4</xdr:col>
      <xdr:colOff>1117600</xdr:colOff>
      <xdr:row>19</xdr:row>
      <xdr:rowOff>106540</xdr:rowOff>
    </xdr:to>
    <xdr:cxnSp macro="">
      <xdr:nvCxnSpPr>
        <xdr:cNvPr id="45" name="直線コネクタ 44"/>
        <xdr:cNvCxnSpPr/>
      </xdr:nvCxnSpPr>
      <xdr:spPr bwMode="auto">
        <a:xfrm flipV="1">
          <a:off x="5651500" y="2293195"/>
          <a:ext cx="0" cy="1118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78617</xdr:rowOff>
    </xdr:from>
    <xdr:ext cx="762000" cy="259045"/>
    <xdr:sp macro="" textlink="">
      <xdr:nvSpPr>
        <xdr:cNvPr id="46" name="人口1人当たり決算額の推移最小値テキスト130"/>
        <xdr:cNvSpPr txBox="1"/>
      </xdr:nvSpPr>
      <xdr:spPr>
        <a:xfrm>
          <a:off x="5740400" y="33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47,574</a:t>
          </a:r>
          <a:endParaRPr kumimoji="1" lang="ja-JP" altLang="en-US" sz="1000" b="1">
            <a:latin typeface="ＭＳ Ｐゴシック"/>
          </a:endParaRPr>
        </a:p>
      </xdr:txBody>
    </xdr:sp>
    <xdr:clientData/>
  </xdr:oneCellAnchor>
  <xdr:twoCellAnchor>
    <xdr:from>
      <xdr:col>4</xdr:col>
      <xdr:colOff>1028700</xdr:colOff>
      <xdr:row>19</xdr:row>
      <xdr:rowOff>106540</xdr:rowOff>
    </xdr:from>
    <xdr:to>
      <xdr:col>5</xdr:col>
      <xdr:colOff>73025</xdr:colOff>
      <xdr:row>19</xdr:row>
      <xdr:rowOff>106540</xdr:rowOff>
    </xdr:to>
    <xdr:cxnSp macro="">
      <xdr:nvCxnSpPr>
        <xdr:cNvPr id="47" name="直線コネクタ 46"/>
        <xdr:cNvCxnSpPr/>
      </xdr:nvCxnSpPr>
      <xdr:spPr bwMode="auto">
        <a:xfrm>
          <a:off x="5562600" y="3411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103097</xdr:rowOff>
    </xdr:from>
    <xdr:ext cx="762000" cy="259045"/>
    <xdr:sp macro="" textlink="">
      <xdr:nvSpPr>
        <xdr:cNvPr id="48" name="人口1人当たり決算額の推移最大値テキスト130"/>
        <xdr:cNvSpPr txBox="1"/>
      </xdr:nvSpPr>
      <xdr:spPr>
        <a:xfrm>
          <a:off x="5740400" y="20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4</xdr:col>
      <xdr:colOff>1028700</xdr:colOff>
      <xdr:row>13</xdr:row>
      <xdr:rowOff>16720</xdr:rowOff>
    </xdr:from>
    <xdr:to>
      <xdr:col>5</xdr:col>
      <xdr:colOff>73025</xdr:colOff>
      <xdr:row>13</xdr:row>
      <xdr:rowOff>16720</xdr:rowOff>
    </xdr:to>
    <xdr:cxnSp macro="">
      <xdr:nvCxnSpPr>
        <xdr:cNvPr id="49" name="直線コネクタ 48"/>
        <xdr:cNvCxnSpPr/>
      </xdr:nvCxnSpPr>
      <xdr:spPr bwMode="auto">
        <a:xfrm>
          <a:off x="5562600" y="2293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156299</xdr:rowOff>
    </xdr:from>
    <xdr:to>
      <xdr:col>4</xdr:col>
      <xdr:colOff>1117600</xdr:colOff>
      <xdr:row>14</xdr:row>
      <xdr:rowOff>159880</xdr:rowOff>
    </xdr:to>
    <xdr:cxnSp macro="">
      <xdr:nvCxnSpPr>
        <xdr:cNvPr id="50" name="直線コネクタ 49"/>
        <xdr:cNvCxnSpPr/>
      </xdr:nvCxnSpPr>
      <xdr:spPr bwMode="auto">
        <a:xfrm flipV="1">
          <a:off x="5003800" y="2604224"/>
          <a:ext cx="647700" cy="3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161910</xdr:rowOff>
    </xdr:from>
    <xdr:ext cx="762000" cy="259045"/>
    <xdr:sp macro="" textlink="">
      <xdr:nvSpPr>
        <xdr:cNvPr id="51" name="人口1人当たり決算額の推移平均値テキスト130"/>
        <xdr:cNvSpPr txBox="1"/>
      </xdr:nvSpPr>
      <xdr:spPr>
        <a:xfrm>
          <a:off x="5740400" y="2952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67,535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18383</xdr:rowOff>
    </xdr:from>
    <xdr:to>
      <xdr:col>5</xdr:col>
      <xdr:colOff>34925</xdr:colOff>
      <xdr:row>17</xdr:row>
      <xdr:rowOff>119983</xdr:rowOff>
    </xdr:to>
    <xdr:sp macro="" textlink="">
      <xdr:nvSpPr>
        <xdr:cNvPr id="52" name="フローチャート : 判断 51"/>
        <xdr:cNvSpPr/>
      </xdr:nvSpPr>
      <xdr:spPr bwMode="auto">
        <a:xfrm>
          <a:off x="56007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152565</xdr:rowOff>
    </xdr:from>
    <xdr:to>
      <xdr:col>4</xdr:col>
      <xdr:colOff>469900</xdr:colOff>
      <xdr:row>14</xdr:row>
      <xdr:rowOff>159880</xdr:rowOff>
    </xdr:to>
    <xdr:cxnSp macro="">
      <xdr:nvCxnSpPr>
        <xdr:cNvPr id="53" name="直線コネクタ 52"/>
        <xdr:cNvCxnSpPr/>
      </xdr:nvCxnSpPr>
      <xdr:spPr bwMode="auto">
        <a:xfrm>
          <a:off x="4305300" y="2600490"/>
          <a:ext cx="698500" cy="7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25089</xdr:rowOff>
    </xdr:from>
    <xdr:to>
      <xdr:col>4</xdr:col>
      <xdr:colOff>520700</xdr:colOff>
      <xdr:row>17</xdr:row>
      <xdr:rowOff>126689</xdr:rowOff>
    </xdr:to>
    <xdr:sp macro="" textlink="">
      <xdr:nvSpPr>
        <xdr:cNvPr id="54" name="フローチャート : 判断 53"/>
        <xdr:cNvSpPr/>
      </xdr:nvSpPr>
      <xdr:spPr bwMode="auto">
        <a:xfrm>
          <a:off x="4953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111466</xdr:rowOff>
    </xdr:from>
    <xdr:ext cx="736600" cy="259045"/>
    <xdr:sp macro="" textlink="">
      <xdr:nvSpPr>
        <xdr:cNvPr id="55" name="テキスト ボックス 54"/>
        <xdr:cNvSpPr txBox="1"/>
      </xdr:nvSpPr>
      <xdr:spPr>
        <a:xfrm>
          <a:off x="4622800" y="3073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28740</xdr:rowOff>
    </xdr:from>
    <xdr:to>
      <xdr:col>3</xdr:col>
      <xdr:colOff>904875</xdr:colOff>
      <xdr:row>14</xdr:row>
      <xdr:rowOff>152565</xdr:rowOff>
    </xdr:to>
    <xdr:cxnSp macro="">
      <xdr:nvCxnSpPr>
        <xdr:cNvPr id="56" name="直線コネクタ 55"/>
        <xdr:cNvCxnSpPr/>
      </xdr:nvCxnSpPr>
      <xdr:spPr bwMode="auto">
        <a:xfrm>
          <a:off x="3606800" y="2476665"/>
          <a:ext cx="698500" cy="123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159053</xdr:rowOff>
    </xdr:from>
    <xdr:ext cx="762000" cy="259045"/>
    <xdr:sp macro="" textlink="">
      <xdr:nvSpPr>
        <xdr:cNvPr id="58" name="テキスト ボックス 57"/>
        <xdr:cNvSpPr txBox="1"/>
      </xdr:nvSpPr>
      <xdr:spPr>
        <a:xfrm>
          <a:off x="3924300" y="2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28740</xdr:rowOff>
    </xdr:from>
    <xdr:to>
      <xdr:col>3</xdr:col>
      <xdr:colOff>206375</xdr:colOff>
      <xdr:row>14</xdr:row>
      <xdr:rowOff>135630</xdr:rowOff>
    </xdr:to>
    <xdr:cxnSp macro="">
      <xdr:nvCxnSpPr>
        <xdr:cNvPr id="59" name="直線コネクタ 58"/>
        <xdr:cNvCxnSpPr/>
      </xdr:nvCxnSpPr>
      <xdr:spPr bwMode="auto">
        <a:xfrm flipV="1">
          <a:off x="2908300" y="2476665"/>
          <a:ext cx="698500" cy="106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13739</xdr:rowOff>
    </xdr:from>
    <xdr:ext cx="762000" cy="259045"/>
    <xdr:sp macro="" textlink="">
      <xdr:nvSpPr>
        <xdr:cNvPr id="61" name="テキスト ボックス 60"/>
        <xdr:cNvSpPr txBox="1"/>
      </xdr:nvSpPr>
      <xdr:spPr>
        <a:xfrm>
          <a:off x="32258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148156</xdr:rowOff>
    </xdr:from>
    <xdr:ext cx="762000" cy="259045"/>
    <xdr:sp macro="" textlink="">
      <xdr:nvSpPr>
        <xdr:cNvPr id="63" name="テキスト ボックス 62"/>
        <xdr:cNvSpPr txBox="1"/>
      </xdr:nvSpPr>
      <xdr:spPr>
        <a:xfrm>
          <a:off x="2527300" y="293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105499</xdr:rowOff>
    </xdr:from>
    <xdr:to>
      <xdr:col>5</xdr:col>
      <xdr:colOff>34925</xdr:colOff>
      <xdr:row>15</xdr:row>
      <xdr:rowOff>35649</xdr:rowOff>
    </xdr:to>
    <xdr:sp macro="" textlink="">
      <xdr:nvSpPr>
        <xdr:cNvPr id="69" name="円/楕円 68"/>
        <xdr:cNvSpPr/>
      </xdr:nvSpPr>
      <xdr:spPr bwMode="auto">
        <a:xfrm>
          <a:off x="5600700" y="2553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122026</xdr:rowOff>
    </xdr:from>
    <xdr:ext cx="762000" cy="259045"/>
    <xdr:sp macro="" textlink="">
      <xdr:nvSpPr>
        <xdr:cNvPr id="70" name="人口1人当たり決算額の推移該当値テキスト130"/>
        <xdr:cNvSpPr txBox="1"/>
      </xdr:nvSpPr>
      <xdr:spPr>
        <a:xfrm>
          <a:off x="5740400" y="239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89,962</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109080</xdr:rowOff>
    </xdr:from>
    <xdr:to>
      <xdr:col>4</xdr:col>
      <xdr:colOff>520700</xdr:colOff>
      <xdr:row>15</xdr:row>
      <xdr:rowOff>39230</xdr:rowOff>
    </xdr:to>
    <xdr:sp macro="" textlink="">
      <xdr:nvSpPr>
        <xdr:cNvPr id="71" name="円/楕円 70"/>
        <xdr:cNvSpPr/>
      </xdr:nvSpPr>
      <xdr:spPr bwMode="auto">
        <a:xfrm>
          <a:off x="4953000" y="2557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49407</xdr:rowOff>
    </xdr:from>
    <xdr:ext cx="736600" cy="259045"/>
    <xdr:sp macro="" textlink="">
      <xdr:nvSpPr>
        <xdr:cNvPr id="72" name="テキスト ボックス 71"/>
        <xdr:cNvSpPr txBox="1"/>
      </xdr:nvSpPr>
      <xdr:spPr>
        <a:xfrm>
          <a:off x="4622800" y="2325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89,774</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101765</xdr:rowOff>
    </xdr:from>
    <xdr:to>
      <xdr:col>3</xdr:col>
      <xdr:colOff>955675</xdr:colOff>
      <xdr:row>15</xdr:row>
      <xdr:rowOff>31915</xdr:rowOff>
    </xdr:to>
    <xdr:sp macro="" textlink="">
      <xdr:nvSpPr>
        <xdr:cNvPr id="73" name="円/楕円 72"/>
        <xdr:cNvSpPr/>
      </xdr:nvSpPr>
      <xdr:spPr bwMode="auto">
        <a:xfrm>
          <a:off x="4254500" y="2549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42092</xdr:rowOff>
    </xdr:from>
    <xdr:ext cx="762000" cy="259045"/>
    <xdr:sp macro="" textlink="">
      <xdr:nvSpPr>
        <xdr:cNvPr id="74" name="テキスト ボックス 73"/>
        <xdr:cNvSpPr txBox="1"/>
      </xdr:nvSpPr>
      <xdr:spPr>
        <a:xfrm>
          <a:off x="3924300" y="231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90,158</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149390</xdr:rowOff>
    </xdr:from>
    <xdr:to>
      <xdr:col>3</xdr:col>
      <xdr:colOff>257175</xdr:colOff>
      <xdr:row>14</xdr:row>
      <xdr:rowOff>79540</xdr:rowOff>
    </xdr:to>
    <xdr:sp macro="" textlink="">
      <xdr:nvSpPr>
        <xdr:cNvPr id="75" name="円/楕円 74"/>
        <xdr:cNvSpPr/>
      </xdr:nvSpPr>
      <xdr:spPr bwMode="auto">
        <a:xfrm>
          <a:off x="3556000" y="2425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89717</xdr:rowOff>
    </xdr:from>
    <xdr:ext cx="762000" cy="259045"/>
    <xdr:sp macro="" textlink="">
      <xdr:nvSpPr>
        <xdr:cNvPr id="76" name="テキスト ボックス 75"/>
        <xdr:cNvSpPr txBox="1"/>
      </xdr:nvSpPr>
      <xdr:spPr>
        <a:xfrm>
          <a:off x="3225800" y="219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96,658</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84830</xdr:rowOff>
    </xdr:from>
    <xdr:to>
      <xdr:col>2</xdr:col>
      <xdr:colOff>692150</xdr:colOff>
      <xdr:row>15</xdr:row>
      <xdr:rowOff>14980</xdr:rowOff>
    </xdr:to>
    <xdr:sp macro="" textlink="">
      <xdr:nvSpPr>
        <xdr:cNvPr id="77" name="円/楕円 76"/>
        <xdr:cNvSpPr/>
      </xdr:nvSpPr>
      <xdr:spPr bwMode="auto">
        <a:xfrm>
          <a:off x="2857500" y="2532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25157</xdr:rowOff>
    </xdr:from>
    <xdr:ext cx="762000" cy="259045"/>
    <xdr:sp macro="" textlink="">
      <xdr:nvSpPr>
        <xdr:cNvPr id="78" name="テキスト ボックス 77"/>
        <xdr:cNvSpPr txBox="1"/>
      </xdr:nvSpPr>
      <xdr:spPr>
        <a:xfrm>
          <a:off x="2527300" y="230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91,047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233642</xdr:rowOff>
    </xdr:from>
    <xdr:to>
      <xdr:col>4</xdr:col>
      <xdr:colOff>1117600</xdr:colOff>
      <xdr:row>37</xdr:row>
      <xdr:rowOff>163900</xdr:rowOff>
    </xdr:to>
    <xdr:cxnSp macro="">
      <xdr:nvCxnSpPr>
        <xdr:cNvPr id="106" name="直線コネクタ 105"/>
        <xdr:cNvCxnSpPr/>
      </xdr:nvCxnSpPr>
      <xdr:spPr bwMode="auto">
        <a:xfrm flipV="1">
          <a:off x="5651500" y="6158192"/>
          <a:ext cx="0" cy="1130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135977</xdr:rowOff>
    </xdr:from>
    <xdr:ext cx="762000" cy="259045"/>
    <xdr:sp macro="" textlink="">
      <xdr:nvSpPr>
        <xdr:cNvPr id="107" name="人口1人当たり決算額の推移最小値テキスト445"/>
        <xdr:cNvSpPr txBox="1"/>
      </xdr:nvSpPr>
      <xdr:spPr>
        <a:xfrm>
          <a:off x="5740400" y="72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-5,937</a:t>
          </a:r>
          <a:endParaRPr kumimoji="1" lang="ja-JP" altLang="en-US" sz="1000" b="1">
            <a:latin typeface="ＭＳ Ｐゴシック"/>
          </a:endParaRPr>
        </a:p>
      </xdr:txBody>
    </xdr:sp>
    <xdr:clientData/>
  </xdr:oneCellAnchor>
  <xdr:twoCellAnchor>
    <xdr:from>
      <xdr:col>4</xdr:col>
      <xdr:colOff>1028700</xdr:colOff>
      <xdr:row>37</xdr:row>
      <xdr:rowOff>163900</xdr:rowOff>
    </xdr:from>
    <xdr:to>
      <xdr:col>5</xdr:col>
      <xdr:colOff>73025</xdr:colOff>
      <xdr:row>37</xdr:row>
      <xdr:rowOff>163900</xdr:rowOff>
    </xdr:to>
    <xdr:cxnSp macro="">
      <xdr:nvCxnSpPr>
        <xdr:cNvPr id="108" name="直線コネクタ 107"/>
        <xdr:cNvCxnSpPr/>
      </xdr:nvCxnSpPr>
      <xdr:spPr bwMode="auto">
        <a:xfrm>
          <a:off x="5562600" y="72886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148569</xdr:rowOff>
    </xdr:from>
    <xdr:ext cx="762000" cy="259045"/>
    <xdr:sp macro="" textlink="">
      <xdr:nvSpPr>
        <xdr:cNvPr id="109" name="人口1人当たり決算額の推移最大値テキスト445"/>
        <xdr:cNvSpPr txBox="1"/>
      </xdr:nvSpPr>
      <xdr:spPr>
        <a:xfrm>
          <a:off x="5740400" y="590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4</xdr:col>
      <xdr:colOff>1028700</xdr:colOff>
      <xdr:row>33</xdr:row>
      <xdr:rowOff>233642</xdr:rowOff>
    </xdr:from>
    <xdr:to>
      <xdr:col>5</xdr:col>
      <xdr:colOff>73025</xdr:colOff>
      <xdr:row>33</xdr:row>
      <xdr:rowOff>233642</xdr:rowOff>
    </xdr:to>
    <xdr:cxnSp macro="">
      <xdr:nvCxnSpPr>
        <xdr:cNvPr id="110" name="直線コネクタ 109"/>
        <xdr:cNvCxnSpPr/>
      </xdr:nvCxnSpPr>
      <xdr:spPr bwMode="auto">
        <a:xfrm>
          <a:off x="5562600" y="61581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204591</xdr:rowOff>
    </xdr:from>
    <xdr:to>
      <xdr:col>4</xdr:col>
      <xdr:colOff>1117600</xdr:colOff>
      <xdr:row>35</xdr:row>
      <xdr:rowOff>226251</xdr:rowOff>
    </xdr:to>
    <xdr:cxnSp macro="">
      <xdr:nvCxnSpPr>
        <xdr:cNvPr id="111" name="直線コネクタ 110"/>
        <xdr:cNvCxnSpPr/>
      </xdr:nvCxnSpPr>
      <xdr:spPr bwMode="auto">
        <a:xfrm flipV="1">
          <a:off x="5003800" y="6814941"/>
          <a:ext cx="647700" cy="21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247845</xdr:rowOff>
    </xdr:from>
    <xdr:ext cx="762000" cy="259045"/>
    <xdr:sp macro="" textlink="">
      <xdr:nvSpPr>
        <xdr:cNvPr id="112" name="人口1人当たり決算額の推移平均値テキスト445"/>
        <xdr:cNvSpPr txBox="1"/>
      </xdr:nvSpPr>
      <xdr:spPr>
        <a:xfrm>
          <a:off x="5740400" y="6858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275768</xdr:rowOff>
    </xdr:from>
    <xdr:to>
      <xdr:col>5</xdr:col>
      <xdr:colOff>34925</xdr:colOff>
      <xdr:row>36</xdr:row>
      <xdr:rowOff>34468</xdr:rowOff>
    </xdr:to>
    <xdr:sp macro="" textlink="">
      <xdr:nvSpPr>
        <xdr:cNvPr id="113" name="フローチャート : 判断 112"/>
        <xdr:cNvSpPr/>
      </xdr:nvSpPr>
      <xdr:spPr bwMode="auto">
        <a:xfrm>
          <a:off x="5600700" y="6886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226251</xdr:rowOff>
    </xdr:from>
    <xdr:to>
      <xdr:col>4</xdr:col>
      <xdr:colOff>469900</xdr:colOff>
      <xdr:row>35</xdr:row>
      <xdr:rowOff>234652</xdr:rowOff>
    </xdr:to>
    <xdr:cxnSp macro="">
      <xdr:nvCxnSpPr>
        <xdr:cNvPr id="114" name="直線コネクタ 113"/>
        <xdr:cNvCxnSpPr/>
      </xdr:nvCxnSpPr>
      <xdr:spPr bwMode="auto">
        <a:xfrm flipV="1">
          <a:off x="4305300" y="6836601"/>
          <a:ext cx="698500" cy="8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283331</xdr:rowOff>
    </xdr:from>
    <xdr:to>
      <xdr:col>4</xdr:col>
      <xdr:colOff>520700</xdr:colOff>
      <xdr:row>36</xdr:row>
      <xdr:rowOff>42031</xdr:rowOff>
    </xdr:to>
    <xdr:sp macro="" textlink="">
      <xdr:nvSpPr>
        <xdr:cNvPr id="115" name="フローチャート : 判断 114"/>
        <xdr:cNvSpPr/>
      </xdr:nvSpPr>
      <xdr:spPr bwMode="auto">
        <a:xfrm>
          <a:off x="4953000" y="6893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26808</xdr:rowOff>
    </xdr:from>
    <xdr:ext cx="736600" cy="259045"/>
    <xdr:sp macro="" textlink="">
      <xdr:nvSpPr>
        <xdr:cNvPr id="116" name="テキスト ボックス 115"/>
        <xdr:cNvSpPr txBox="1"/>
      </xdr:nvSpPr>
      <xdr:spPr>
        <a:xfrm>
          <a:off x="4622800" y="6980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174434</xdr:rowOff>
    </xdr:from>
    <xdr:to>
      <xdr:col>3</xdr:col>
      <xdr:colOff>904875</xdr:colOff>
      <xdr:row>35</xdr:row>
      <xdr:rowOff>234652</xdr:rowOff>
    </xdr:to>
    <xdr:cxnSp macro="">
      <xdr:nvCxnSpPr>
        <xdr:cNvPr id="117" name="直線コネクタ 116"/>
        <xdr:cNvCxnSpPr/>
      </xdr:nvCxnSpPr>
      <xdr:spPr bwMode="auto">
        <a:xfrm>
          <a:off x="3606800" y="6784784"/>
          <a:ext cx="698500" cy="60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211131</xdr:rowOff>
    </xdr:from>
    <xdr:to>
      <xdr:col>3</xdr:col>
      <xdr:colOff>955675</xdr:colOff>
      <xdr:row>35</xdr:row>
      <xdr:rowOff>312731</xdr:rowOff>
    </xdr:to>
    <xdr:sp macro="" textlink="">
      <xdr:nvSpPr>
        <xdr:cNvPr id="118" name="フローチャート : 判断 117"/>
        <xdr:cNvSpPr/>
      </xdr:nvSpPr>
      <xdr:spPr bwMode="auto">
        <a:xfrm>
          <a:off x="42545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297508</xdr:rowOff>
    </xdr:from>
    <xdr:ext cx="762000" cy="259045"/>
    <xdr:sp macro="" textlink="">
      <xdr:nvSpPr>
        <xdr:cNvPr id="119" name="テキスト ボックス 118"/>
        <xdr:cNvSpPr txBox="1"/>
      </xdr:nvSpPr>
      <xdr:spPr>
        <a:xfrm>
          <a:off x="3924300" y="6907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174434</xdr:rowOff>
    </xdr:from>
    <xdr:to>
      <xdr:col>3</xdr:col>
      <xdr:colOff>206375</xdr:colOff>
      <xdr:row>35</xdr:row>
      <xdr:rowOff>204533</xdr:rowOff>
    </xdr:to>
    <xdr:cxnSp macro="">
      <xdr:nvCxnSpPr>
        <xdr:cNvPr id="120" name="直線コネクタ 119"/>
        <xdr:cNvCxnSpPr/>
      </xdr:nvCxnSpPr>
      <xdr:spPr bwMode="auto">
        <a:xfrm flipV="1">
          <a:off x="2908300" y="6784784"/>
          <a:ext cx="698500" cy="30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173412</xdr:rowOff>
    </xdr:from>
    <xdr:to>
      <xdr:col>3</xdr:col>
      <xdr:colOff>257175</xdr:colOff>
      <xdr:row>35</xdr:row>
      <xdr:rowOff>275012</xdr:rowOff>
    </xdr:to>
    <xdr:sp macro="" textlink="">
      <xdr:nvSpPr>
        <xdr:cNvPr id="121" name="フローチャート : 判断 120"/>
        <xdr:cNvSpPr/>
      </xdr:nvSpPr>
      <xdr:spPr bwMode="auto">
        <a:xfrm>
          <a:off x="3556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259789</xdr:rowOff>
    </xdr:from>
    <xdr:ext cx="762000" cy="259045"/>
    <xdr:sp macro="" textlink="">
      <xdr:nvSpPr>
        <xdr:cNvPr id="122" name="テキスト ボックス 121"/>
        <xdr:cNvSpPr txBox="1"/>
      </xdr:nvSpPr>
      <xdr:spPr>
        <a:xfrm>
          <a:off x="3225800" y="687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144494</xdr:rowOff>
    </xdr:from>
    <xdr:to>
      <xdr:col>2</xdr:col>
      <xdr:colOff>692150</xdr:colOff>
      <xdr:row>35</xdr:row>
      <xdr:rowOff>246094</xdr:rowOff>
    </xdr:to>
    <xdr:sp macro="" textlink="">
      <xdr:nvSpPr>
        <xdr:cNvPr id="123" name="フローチャート : 判断 122"/>
        <xdr:cNvSpPr/>
      </xdr:nvSpPr>
      <xdr:spPr bwMode="auto">
        <a:xfrm>
          <a:off x="2857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256271</xdr:rowOff>
    </xdr:from>
    <xdr:ext cx="762000" cy="259045"/>
    <xdr:sp macro="" textlink="">
      <xdr:nvSpPr>
        <xdr:cNvPr id="124" name="テキスト ボックス 123"/>
        <xdr:cNvSpPr txBox="1"/>
      </xdr:nvSpPr>
      <xdr:spPr>
        <a:xfrm>
          <a:off x="2527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153791</xdr:rowOff>
    </xdr:from>
    <xdr:to>
      <xdr:col>5</xdr:col>
      <xdr:colOff>34925</xdr:colOff>
      <xdr:row>35</xdr:row>
      <xdr:rowOff>255391</xdr:rowOff>
    </xdr:to>
    <xdr:sp macro="" textlink="">
      <xdr:nvSpPr>
        <xdr:cNvPr id="130" name="円/楕円 129"/>
        <xdr:cNvSpPr/>
      </xdr:nvSpPr>
      <xdr:spPr bwMode="auto">
        <a:xfrm>
          <a:off x="5600700" y="6764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341768</xdr:rowOff>
    </xdr:from>
    <xdr:ext cx="762000" cy="259045"/>
    <xdr:sp macro="" textlink="">
      <xdr:nvSpPr>
        <xdr:cNvPr id="131" name="人口1人当たり決算額の推移該当値テキスト445"/>
        <xdr:cNvSpPr txBox="1"/>
      </xdr:nvSpPr>
      <xdr:spPr>
        <a:xfrm>
          <a:off x="5740400" y="6609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18,927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175451</xdr:rowOff>
    </xdr:from>
    <xdr:to>
      <xdr:col>4</xdr:col>
      <xdr:colOff>520700</xdr:colOff>
      <xdr:row>35</xdr:row>
      <xdr:rowOff>277051</xdr:rowOff>
    </xdr:to>
    <xdr:sp macro="" textlink="">
      <xdr:nvSpPr>
        <xdr:cNvPr id="132" name="円/楕円 131"/>
        <xdr:cNvSpPr/>
      </xdr:nvSpPr>
      <xdr:spPr bwMode="auto">
        <a:xfrm>
          <a:off x="4953000" y="6785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287228</xdr:rowOff>
    </xdr:from>
    <xdr:ext cx="736600" cy="259045"/>
    <xdr:sp macro="" textlink="">
      <xdr:nvSpPr>
        <xdr:cNvPr id="133" name="テキスト ボックス 132"/>
        <xdr:cNvSpPr txBox="1"/>
      </xdr:nvSpPr>
      <xdr:spPr>
        <a:xfrm>
          <a:off x="4622800" y="6554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17,790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183852</xdr:rowOff>
    </xdr:from>
    <xdr:to>
      <xdr:col>3</xdr:col>
      <xdr:colOff>955675</xdr:colOff>
      <xdr:row>35</xdr:row>
      <xdr:rowOff>285452</xdr:rowOff>
    </xdr:to>
    <xdr:sp macro="" textlink="">
      <xdr:nvSpPr>
        <xdr:cNvPr id="134" name="円/楕円 133"/>
        <xdr:cNvSpPr/>
      </xdr:nvSpPr>
      <xdr:spPr bwMode="auto">
        <a:xfrm>
          <a:off x="4254500" y="6794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295629</xdr:rowOff>
    </xdr:from>
    <xdr:ext cx="762000" cy="259045"/>
    <xdr:sp macro="" textlink="">
      <xdr:nvSpPr>
        <xdr:cNvPr id="135" name="テキスト ボックス 134"/>
        <xdr:cNvSpPr txBox="1"/>
      </xdr:nvSpPr>
      <xdr:spPr>
        <a:xfrm>
          <a:off x="3924300" y="6563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17,349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123634</xdr:rowOff>
    </xdr:from>
    <xdr:to>
      <xdr:col>3</xdr:col>
      <xdr:colOff>257175</xdr:colOff>
      <xdr:row>35</xdr:row>
      <xdr:rowOff>225234</xdr:rowOff>
    </xdr:to>
    <xdr:sp macro="" textlink="">
      <xdr:nvSpPr>
        <xdr:cNvPr id="136" name="円/楕円 135"/>
        <xdr:cNvSpPr/>
      </xdr:nvSpPr>
      <xdr:spPr bwMode="auto">
        <a:xfrm>
          <a:off x="3556000" y="6733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235411</xdr:rowOff>
    </xdr:from>
    <xdr:ext cx="762000" cy="259045"/>
    <xdr:sp macro="" textlink="">
      <xdr:nvSpPr>
        <xdr:cNvPr id="137" name="テキスト ボックス 136"/>
        <xdr:cNvSpPr txBox="1"/>
      </xdr:nvSpPr>
      <xdr:spPr>
        <a:xfrm>
          <a:off x="3225800" y="650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20,510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153733</xdr:rowOff>
    </xdr:from>
    <xdr:to>
      <xdr:col>2</xdr:col>
      <xdr:colOff>692150</xdr:colOff>
      <xdr:row>35</xdr:row>
      <xdr:rowOff>255333</xdr:rowOff>
    </xdr:to>
    <xdr:sp macro="" textlink="">
      <xdr:nvSpPr>
        <xdr:cNvPr id="138" name="円/楕円 137"/>
        <xdr:cNvSpPr/>
      </xdr:nvSpPr>
      <xdr:spPr bwMode="auto">
        <a:xfrm>
          <a:off x="2857500" y="6764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240110</xdr:rowOff>
    </xdr:from>
    <xdr:ext cx="762000" cy="259045"/>
    <xdr:sp macro="" textlink="">
      <xdr:nvSpPr>
        <xdr:cNvPr id="139" name="テキスト ボックス 138"/>
        <xdr:cNvSpPr txBox="1"/>
      </xdr:nvSpPr>
      <xdr:spPr>
        <a:xfrm>
          <a:off x="2527300" y="6850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18,930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奈良県天理市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66,588
65,763
86.42
26,676,826
25,653,021
766,749
14,299,773
26,341,032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82.9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28966</xdr:rowOff>
    </xdr:from>
    <xdr:to>
      <xdr:col>6</xdr:col>
      <xdr:colOff>510540</xdr:colOff>
      <xdr:row>39</xdr:row>
      <xdr:rowOff>35390</xdr:rowOff>
    </xdr:to>
    <xdr:cxnSp macro="">
      <xdr:nvCxnSpPr>
        <xdr:cNvPr id="54" name="直線コネクタ 53"/>
        <xdr:cNvCxnSpPr/>
      </xdr:nvCxnSpPr>
      <xdr:spPr>
        <a:xfrm flipV="1">
          <a:off x="4633595" y="5172466"/>
          <a:ext cx="1270" cy="154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39217</xdr:rowOff>
    </xdr:from>
    <xdr:ext cx="534377" cy="259045"/>
    <xdr:sp macro="" textlink="">
      <xdr:nvSpPr>
        <xdr:cNvPr id="55" name="人件費最小値テキスト"/>
        <xdr:cNvSpPr txBox="1"/>
      </xdr:nvSpPr>
      <xdr:spPr>
        <a:xfrm>
          <a:off x="4686300" y="67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37,063</a:t>
          </a:r>
          <a:endParaRPr kumimoji="1" lang="ja-JP" altLang="en-US" sz="1000" b="1">
            <a:latin typeface="ＭＳ Ｐゴシック"/>
          </a:endParaRPr>
        </a:p>
      </xdr:txBody>
    </xdr:sp>
    <xdr:clientData/>
  </xdr:oneCellAnchor>
  <xdr:twoCellAnchor>
    <xdr:from>
      <xdr:col>6</xdr:col>
      <xdr:colOff>422275</xdr:colOff>
      <xdr:row>39</xdr:row>
      <xdr:rowOff>35390</xdr:rowOff>
    </xdr:from>
    <xdr:to>
      <xdr:col>6</xdr:col>
      <xdr:colOff>600075</xdr:colOff>
      <xdr:row>39</xdr:row>
      <xdr:rowOff>35390</xdr:rowOff>
    </xdr:to>
    <xdr:cxnSp macro="">
      <xdr:nvCxnSpPr>
        <xdr:cNvPr id="56" name="直線コネクタ 55"/>
        <xdr:cNvCxnSpPr/>
      </xdr:nvCxnSpPr>
      <xdr:spPr>
        <a:xfrm>
          <a:off x="4546600" y="672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147093</xdr:rowOff>
    </xdr:from>
    <xdr:ext cx="599010" cy="259045"/>
    <xdr:sp macro="" textlink="">
      <xdr:nvSpPr>
        <xdr:cNvPr id="57" name="人件費最大値テキスト"/>
        <xdr:cNvSpPr txBox="1"/>
      </xdr:nvSpPr>
      <xdr:spPr>
        <a:xfrm>
          <a:off x="4686300" y="494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104,844</a:t>
          </a:r>
          <a:endParaRPr kumimoji="1" lang="ja-JP" altLang="en-US" sz="1000" b="1">
            <a:latin typeface="ＭＳ Ｐゴシック"/>
          </a:endParaRPr>
        </a:p>
      </xdr:txBody>
    </xdr:sp>
    <xdr:clientData/>
  </xdr:oneCellAnchor>
  <xdr:twoCellAnchor>
    <xdr:from>
      <xdr:col>6</xdr:col>
      <xdr:colOff>422275</xdr:colOff>
      <xdr:row>30</xdr:row>
      <xdr:rowOff>28966</xdr:rowOff>
    </xdr:from>
    <xdr:to>
      <xdr:col>6</xdr:col>
      <xdr:colOff>600075</xdr:colOff>
      <xdr:row>30</xdr:row>
      <xdr:rowOff>28966</xdr:rowOff>
    </xdr:to>
    <xdr:cxnSp macro="">
      <xdr:nvCxnSpPr>
        <xdr:cNvPr id="58" name="直線コネクタ 57"/>
        <xdr:cNvCxnSpPr/>
      </xdr:nvCxnSpPr>
      <xdr:spPr>
        <a:xfrm>
          <a:off x="4546600" y="517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69223</xdr:rowOff>
    </xdr:from>
    <xdr:to>
      <xdr:col>6</xdr:col>
      <xdr:colOff>511175</xdr:colOff>
      <xdr:row>33</xdr:row>
      <xdr:rowOff>86848</xdr:rowOff>
    </xdr:to>
    <xdr:cxnSp macro="">
      <xdr:nvCxnSpPr>
        <xdr:cNvPr id="59" name="直線コネクタ 58"/>
        <xdr:cNvCxnSpPr/>
      </xdr:nvCxnSpPr>
      <xdr:spPr>
        <a:xfrm flipV="1">
          <a:off x="3797300" y="5727073"/>
          <a:ext cx="838200" cy="1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5308</xdr:rowOff>
    </xdr:from>
    <xdr:ext cx="534377" cy="259045"/>
    <xdr:sp macro="" textlink="">
      <xdr:nvSpPr>
        <xdr:cNvPr id="60" name="人件費平均値テキスト"/>
        <xdr:cNvSpPr txBox="1"/>
      </xdr:nvSpPr>
      <xdr:spPr>
        <a:xfrm>
          <a:off x="4686300" y="6177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57,713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26881</xdr:rowOff>
    </xdr:from>
    <xdr:to>
      <xdr:col>6</xdr:col>
      <xdr:colOff>561975</xdr:colOff>
      <xdr:row>36</xdr:row>
      <xdr:rowOff>128481</xdr:rowOff>
    </xdr:to>
    <xdr:sp macro="" textlink="">
      <xdr:nvSpPr>
        <xdr:cNvPr id="61" name="フローチャート : 判断 60"/>
        <xdr:cNvSpPr/>
      </xdr:nvSpPr>
      <xdr:spPr>
        <a:xfrm>
          <a:off x="4584700" y="619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43802</xdr:rowOff>
    </xdr:from>
    <xdr:to>
      <xdr:col>5</xdr:col>
      <xdr:colOff>358775</xdr:colOff>
      <xdr:row>33</xdr:row>
      <xdr:rowOff>86848</xdr:rowOff>
    </xdr:to>
    <xdr:cxnSp macro="">
      <xdr:nvCxnSpPr>
        <xdr:cNvPr id="62" name="直線コネクタ 61"/>
        <xdr:cNvCxnSpPr/>
      </xdr:nvCxnSpPr>
      <xdr:spPr>
        <a:xfrm>
          <a:off x="2908300" y="5701652"/>
          <a:ext cx="889000" cy="4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17760</xdr:rowOff>
    </xdr:from>
    <xdr:to>
      <xdr:col>5</xdr:col>
      <xdr:colOff>409575</xdr:colOff>
      <xdr:row>36</xdr:row>
      <xdr:rowOff>119360</xdr:rowOff>
    </xdr:to>
    <xdr:sp macro="" textlink="">
      <xdr:nvSpPr>
        <xdr:cNvPr id="63" name="フローチャート : 判断 62"/>
        <xdr:cNvSpPr/>
      </xdr:nvSpPr>
      <xdr:spPr>
        <a:xfrm>
          <a:off x="37465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110487</xdr:rowOff>
    </xdr:from>
    <xdr:ext cx="534377" cy="259045"/>
    <xdr:sp macro="" textlink="">
      <xdr:nvSpPr>
        <xdr:cNvPr id="64" name="テキスト ボックス 63"/>
        <xdr:cNvSpPr txBox="1"/>
      </xdr:nvSpPr>
      <xdr:spPr>
        <a:xfrm>
          <a:off x="3530111" y="628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150993</xdr:rowOff>
    </xdr:from>
    <xdr:to>
      <xdr:col>4</xdr:col>
      <xdr:colOff>155575</xdr:colOff>
      <xdr:row>33</xdr:row>
      <xdr:rowOff>43802</xdr:rowOff>
    </xdr:to>
    <xdr:cxnSp macro="">
      <xdr:nvCxnSpPr>
        <xdr:cNvPr id="65" name="直線コネクタ 64"/>
        <xdr:cNvCxnSpPr/>
      </xdr:nvCxnSpPr>
      <xdr:spPr>
        <a:xfrm>
          <a:off x="2019300" y="5637393"/>
          <a:ext cx="889000" cy="6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121871</xdr:rowOff>
    </xdr:from>
    <xdr:ext cx="534377" cy="259045"/>
    <xdr:sp macro="" textlink="">
      <xdr:nvSpPr>
        <xdr:cNvPr id="67" name="テキスト ボックス 66"/>
        <xdr:cNvSpPr txBox="1"/>
      </xdr:nvSpPr>
      <xdr:spPr>
        <a:xfrm>
          <a:off x="2641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150993</xdr:rowOff>
    </xdr:from>
    <xdr:to>
      <xdr:col>2</xdr:col>
      <xdr:colOff>638175</xdr:colOff>
      <xdr:row>33</xdr:row>
      <xdr:rowOff>12438</xdr:rowOff>
    </xdr:to>
    <xdr:cxnSp macro="">
      <xdr:nvCxnSpPr>
        <xdr:cNvPr id="68" name="直線コネクタ 67"/>
        <xdr:cNvCxnSpPr/>
      </xdr:nvCxnSpPr>
      <xdr:spPr>
        <a:xfrm flipV="1">
          <a:off x="1130300" y="5637393"/>
          <a:ext cx="889000" cy="3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130489</xdr:rowOff>
    </xdr:from>
    <xdr:ext cx="534377" cy="259045"/>
    <xdr:sp macro="" textlink="">
      <xdr:nvSpPr>
        <xdr:cNvPr id="70" name="テキスト ボックス 69"/>
        <xdr:cNvSpPr txBox="1"/>
      </xdr:nvSpPr>
      <xdr:spPr>
        <a:xfrm>
          <a:off x="1752111" y="61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83809</xdr:rowOff>
    </xdr:from>
    <xdr:ext cx="534377" cy="259045"/>
    <xdr:sp macro="" textlink="">
      <xdr:nvSpPr>
        <xdr:cNvPr id="72" name="テキスト ボックス 71"/>
        <xdr:cNvSpPr txBox="1"/>
      </xdr:nvSpPr>
      <xdr:spPr>
        <a:xfrm>
          <a:off x="863111" y="60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18423</xdr:rowOff>
    </xdr:from>
    <xdr:to>
      <xdr:col>6</xdr:col>
      <xdr:colOff>561975</xdr:colOff>
      <xdr:row>33</xdr:row>
      <xdr:rowOff>120023</xdr:rowOff>
    </xdr:to>
    <xdr:sp macro="" textlink="">
      <xdr:nvSpPr>
        <xdr:cNvPr id="78" name="円/楕円 77"/>
        <xdr:cNvSpPr/>
      </xdr:nvSpPr>
      <xdr:spPr>
        <a:xfrm>
          <a:off x="4584700" y="567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41300</xdr:rowOff>
    </xdr:from>
    <xdr:ext cx="534377" cy="259045"/>
    <xdr:sp macro="" textlink="">
      <xdr:nvSpPr>
        <xdr:cNvPr id="79" name="人件費該当値テキスト"/>
        <xdr:cNvSpPr txBox="1"/>
      </xdr:nvSpPr>
      <xdr:spPr>
        <a:xfrm>
          <a:off x="4686300" y="552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80,583</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36048</xdr:rowOff>
    </xdr:from>
    <xdr:to>
      <xdr:col>5</xdr:col>
      <xdr:colOff>409575</xdr:colOff>
      <xdr:row>33</xdr:row>
      <xdr:rowOff>137648</xdr:rowOff>
    </xdr:to>
    <xdr:sp macro="" textlink="">
      <xdr:nvSpPr>
        <xdr:cNvPr id="80" name="円/楕円 79"/>
        <xdr:cNvSpPr/>
      </xdr:nvSpPr>
      <xdr:spPr>
        <a:xfrm>
          <a:off x="3746500" y="569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154175</xdr:rowOff>
    </xdr:from>
    <xdr:ext cx="534377" cy="259045"/>
    <xdr:sp macro="" textlink="">
      <xdr:nvSpPr>
        <xdr:cNvPr id="81" name="テキスト ボックス 80"/>
        <xdr:cNvSpPr txBox="1"/>
      </xdr:nvSpPr>
      <xdr:spPr>
        <a:xfrm>
          <a:off x="3530111" y="546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79,812</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164452</xdr:rowOff>
    </xdr:from>
    <xdr:to>
      <xdr:col>4</xdr:col>
      <xdr:colOff>206375</xdr:colOff>
      <xdr:row>33</xdr:row>
      <xdr:rowOff>94602</xdr:rowOff>
    </xdr:to>
    <xdr:sp macro="" textlink="">
      <xdr:nvSpPr>
        <xdr:cNvPr id="82" name="円/楕円 81"/>
        <xdr:cNvSpPr/>
      </xdr:nvSpPr>
      <xdr:spPr>
        <a:xfrm>
          <a:off x="2857500" y="565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111129</xdr:rowOff>
    </xdr:from>
    <xdr:ext cx="534377" cy="259045"/>
    <xdr:sp macro="" textlink="">
      <xdr:nvSpPr>
        <xdr:cNvPr id="83" name="テキスト ボックス 82"/>
        <xdr:cNvSpPr txBox="1"/>
      </xdr:nvSpPr>
      <xdr:spPr>
        <a:xfrm>
          <a:off x="2641111" y="542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81,695</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100193</xdr:rowOff>
    </xdr:from>
    <xdr:to>
      <xdr:col>3</xdr:col>
      <xdr:colOff>3175</xdr:colOff>
      <xdr:row>33</xdr:row>
      <xdr:rowOff>30343</xdr:rowOff>
    </xdr:to>
    <xdr:sp macro="" textlink="">
      <xdr:nvSpPr>
        <xdr:cNvPr id="84" name="円/楕円 83"/>
        <xdr:cNvSpPr/>
      </xdr:nvSpPr>
      <xdr:spPr>
        <a:xfrm>
          <a:off x="1968500" y="558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46870</xdr:rowOff>
    </xdr:from>
    <xdr:ext cx="534377" cy="259045"/>
    <xdr:sp macro="" textlink="">
      <xdr:nvSpPr>
        <xdr:cNvPr id="85" name="テキスト ボックス 84"/>
        <xdr:cNvSpPr txBox="1"/>
      </xdr:nvSpPr>
      <xdr:spPr>
        <a:xfrm>
          <a:off x="1752111" y="536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84,506</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133088</xdr:rowOff>
    </xdr:from>
    <xdr:to>
      <xdr:col>1</xdr:col>
      <xdr:colOff>485775</xdr:colOff>
      <xdr:row>33</xdr:row>
      <xdr:rowOff>63238</xdr:rowOff>
    </xdr:to>
    <xdr:sp macro="" textlink="">
      <xdr:nvSpPr>
        <xdr:cNvPr id="86" name="円/楕円 85"/>
        <xdr:cNvSpPr/>
      </xdr:nvSpPr>
      <xdr:spPr>
        <a:xfrm>
          <a:off x="1079500" y="561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79765</xdr:rowOff>
    </xdr:from>
    <xdr:ext cx="534377" cy="259045"/>
    <xdr:sp macro="" textlink="">
      <xdr:nvSpPr>
        <xdr:cNvPr id="87" name="テキスト ボックス 86"/>
        <xdr:cNvSpPr txBox="1"/>
      </xdr:nvSpPr>
      <xdr:spPr>
        <a:xfrm>
          <a:off x="863111" y="539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83,067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87089</xdr:rowOff>
    </xdr:from>
    <xdr:to>
      <xdr:col>6</xdr:col>
      <xdr:colOff>510540</xdr:colOff>
      <xdr:row>59</xdr:row>
      <xdr:rowOff>24355</xdr:rowOff>
    </xdr:to>
    <xdr:cxnSp macro="">
      <xdr:nvCxnSpPr>
        <xdr:cNvPr id="114" name="直線コネクタ 113"/>
        <xdr:cNvCxnSpPr/>
      </xdr:nvCxnSpPr>
      <xdr:spPr>
        <a:xfrm flipV="1">
          <a:off x="4633595" y="8659589"/>
          <a:ext cx="1270" cy="1480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28182</xdr:rowOff>
    </xdr:from>
    <xdr:ext cx="534377" cy="259045"/>
    <xdr:sp macro="" textlink="">
      <xdr:nvSpPr>
        <xdr:cNvPr id="115" name="物件費最小値テキスト"/>
        <xdr:cNvSpPr txBox="1"/>
      </xdr:nvSpPr>
      <xdr:spPr>
        <a:xfrm>
          <a:off x="4686300" y="10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32,282</a:t>
          </a:r>
          <a:endParaRPr kumimoji="1" lang="ja-JP" altLang="en-US" sz="1000" b="1">
            <a:latin typeface="ＭＳ Ｐゴシック"/>
          </a:endParaRPr>
        </a:p>
      </xdr:txBody>
    </xdr:sp>
    <xdr:clientData/>
  </xdr:oneCellAnchor>
  <xdr:twoCellAnchor>
    <xdr:from>
      <xdr:col>6</xdr:col>
      <xdr:colOff>422275</xdr:colOff>
      <xdr:row>59</xdr:row>
      <xdr:rowOff>24355</xdr:rowOff>
    </xdr:from>
    <xdr:to>
      <xdr:col>6</xdr:col>
      <xdr:colOff>600075</xdr:colOff>
      <xdr:row>59</xdr:row>
      <xdr:rowOff>24355</xdr:rowOff>
    </xdr:to>
    <xdr:cxnSp macro="">
      <xdr:nvCxnSpPr>
        <xdr:cNvPr id="116" name="直線コネクタ 115"/>
        <xdr:cNvCxnSpPr/>
      </xdr:nvCxnSpPr>
      <xdr:spPr>
        <a:xfrm>
          <a:off x="4546600" y="10139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33766</xdr:rowOff>
    </xdr:from>
    <xdr:ext cx="534377" cy="259045"/>
    <xdr:sp macro="" textlink="">
      <xdr:nvSpPr>
        <xdr:cNvPr id="117" name="物件費最大値テキスト"/>
        <xdr:cNvSpPr txBox="1"/>
      </xdr:nvSpPr>
      <xdr:spPr>
        <a:xfrm>
          <a:off x="4686300" y="84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77,611</a:t>
          </a:r>
          <a:endParaRPr kumimoji="1" lang="ja-JP" altLang="en-US" sz="1000" b="1">
            <a:latin typeface="ＭＳ Ｐゴシック"/>
          </a:endParaRPr>
        </a:p>
      </xdr:txBody>
    </xdr:sp>
    <xdr:clientData/>
  </xdr:oneCellAnchor>
  <xdr:twoCellAnchor>
    <xdr:from>
      <xdr:col>6</xdr:col>
      <xdr:colOff>422275</xdr:colOff>
      <xdr:row>50</xdr:row>
      <xdr:rowOff>87089</xdr:rowOff>
    </xdr:from>
    <xdr:to>
      <xdr:col>6</xdr:col>
      <xdr:colOff>600075</xdr:colOff>
      <xdr:row>50</xdr:row>
      <xdr:rowOff>87089</xdr:rowOff>
    </xdr:to>
    <xdr:cxnSp macro="">
      <xdr:nvCxnSpPr>
        <xdr:cNvPr id="118" name="直線コネクタ 117"/>
        <xdr:cNvCxnSpPr/>
      </xdr:nvCxnSpPr>
      <xdr:spPr>
        <a:xfrm>
          <a:off x="4546600" y="8659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66711</xdr:rowOff>
    </xdr:from>
    <xdr:to>
      <xdr:col>6</xdr:col>
      <xdr:colOff>511175</xdr:colOff>
      <xdr:row>56</xdr:row>
      <xdr:rowOff>83955</xdr:rowOff>
    </xdr:to>
    <xdr:cxnSp macro="">
      <xdr:nvCxnSpPr>
        <xdr:cNvPr id="119" name="直線コネクタ 118"/>
        <xdr:cNvCxnSpPr/>
      </xdr:nvCxnSpPr>
      <xdr:spPr>
        <a:xfrm flipV="1">
          <a:off x="3797300" y="9667911"/>
          <a:ext cx="838200" cy="1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94534</xdr:rowOff>
    </xdr:from>
    <xdr:ext cx="534377" cy="259045"/>
    <xdr:sp macro="" textlink="">
      <xdr:nvSpPr>
        <xdr:cNvPr id="120" name="物件費平均値テキスト"/>
        <xdr:cNvSpPr txBox="1"/>
      </xdr:nvSpPr>
      <xdr:spPr>
        <a:xfrm>
          <a:off x="4686300" y="9352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50,278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71657</xdr:rowOff>
    </xdr:from>
    <xdr:to>
      <xdr:col>6</xdr:col>
      <xdr:colOff>561975</xdr:colOff>
      <xdr:row>56</xdr:row>
      <xdr:rowOff>1807</xdr:rowOff>
    </xdr:to>
    <xdr:sp macro="" textlink="">
      <xdr:nvSpPr>
        <xdr:cNvPr id="121" name="フローチャート : 判断 120"/>
        <xdr:cNvSpPr/>
      </xdr:nvSpPr>
      <xdr:spPr>
        <a:xfrm>
          <a:off x="45847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83955</xdr:rowOff>
    </xdr:from>
    <xdr:to>
      <xdr:col>5</xdr:col>
      <xdr:colOff>358775</xdr:colOff>
      <xdr:row>56</xdr:row>
      <xdr:rowOff>124678</xdr:rowOff>
    </xdr:to>
    <xdr:cxnSp macro="">
      <xdr:nvCxnSpPr>
        <xdr:cNvPr id="122" name="直線コネクタ 121"/>
        <xdr:cNvCxnSpPr/>
      </xdr:nvCxnSpPr>
      <xdr:spPr>
        <a:xfrm flipV="1">
          <a:off x="2908300" y="9685155"/>
          <a:ext cx="889000" cy="40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119924</xdr:rowOff>
    </xdr:from>
    <xdr:to>
      <xdr:col>5</xdr:col>
      <xdr:colOff>409575</xdr:colOff>
      <xdr:row>56</xdr:row>
      <xdr:rowOff>50074</xdr:rowOff>
    </xdr:to>
    <xdr:sp macro="" textlink="">
      <xdr:nvSpPr>
        <xdr:cNvPr id="123" name="フローチャート : 判断 122"/>
        <xdr:cNvSpPr/>
      </xdr:nvSpPr>
      <xdr:spPr>
        <a:xfrm>
          <a:off x="3746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66601</xdr:rowOff>
    </xdr:from>
    <xdr:ext cx="534377" cy="259045"/>
    <xdr:sp macro="" textlink="">
      <xdr:nvSpPr>
        <xdr:cNvPr id="124" name="テキスト ボックス 123"/>
        <xdr:cNvSpPr txBox="1"/>
      </xdr:nvSpPr>
      <xdr:spPr>
        <a:xfrm>
          <a:off x="3530111" y="932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124678</xdr:rowOff>
    </xdr:from>
    <xdr:to>
      <xdr:col>4</xdr:col>
      <xdr:colOff>155575</xdr:colOff>
      <xdr:row>56</xdr:row>
      <xdr:rowOff>168504</xdr:rowOff>
    </xdr:to>
    <xdr:cxnSp macro="">
      <xdr:nvCxnSpPr>
        <xdr:cNvPr id="125" name="直線コネクタ 124"/>
        <xdr:cNvCxnSpPr/>
      </xdr:nvCxnSpPr>
      <xdr:spPr>
        <a:xfrm flipV="1">
          <a:off x="2019300" y="9725878"/>
          <a:ext cx="889000" cy="4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24794</xdr:rowOff>
    </xdr:from>
    <xdr:to>
      <xdr:col>4</xdr:col>
      <xdr:colOff>206375</xdr:colOff>
      <xdr:row>54</xdr:row>
      <xdr:rowOff>126394</xdr:rowOff>
    </xdr:to>
    <xdr:sp macro="" textlink="">
      <xdr:nvSpPr>
        <xdr:cNvPr id="126" name="フローチャート : 判断 125"/>
        <xdr:cNvSpPr/>
      </xdr:nvSpPr>
      <xdr:spPr>
        <a:xfrm>
          <a:off x="2857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142921</xdr:rowOff>
    </xdr:from>
    <xdr:ext cx="534377" cy="259045"/>
    <xdr:sp macro="" textlink="">
      <xdr:nvSpPr>
        <xdr:cNvPr id="127" name="テキスト ボックス 126"/>
        <xdr:cNvSpPr txBox="1"/>
      </xdr:nvSpPr>
      <xdr:spPr>
        <a:xfrm>
          <a:off x="2641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154167</xdr:rowOff>
    </xdr:from>
    <xdr:to>
      <xdr:col>2</xdr:col>
      <xdr:colOff>638175</xdr:colOff>
      <xdr:row>56</xdr:row>
      <xdr:rowOff>168504</xdr:rowOff>
    </xdr:to>
    <xdr:cxnSp macro="">
      <xdr:nvCxnSpPr>
        <xdr:cNvPr id="128" name="直線コネクタ 127"/>
        <xdr:cNvCxnSpPr/>
      </xdr:nvCxnSpPr>
      <xdr:spPr>
        <a:xfrm>
          <a:off x="1130300" y="9755367"/>
          <a:ext cx="889000" cy="1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9478</xdr:rowOff>
    </xdr:from>
    <xdr:to>
      <xdr:col>3</xdr:col>
      <xdr:colOff>3175</xdr:colOff>
      <xdr:row>54</xdr:row>
      <xdr:rowOff>111078</xdr:rowOff>
    </xdr:to>
    <xdr:sp macro="" textlink="">
      <xdr:nvSpPr>
        <xdr:cNvPr id="129" name="フローチャート : 判断 128"/>
        <xdr:cNvSpPr/>
      </xdr:nvSpPr>
      <xdr:spPr>
        <a:xfrm>
          <a:off x="1968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127605</xdr:rowOff>
    </xdr:from>
    <xdr:ext cx="534377" cy="259045"/>
    <xdr:sp macro="" textlink="">
      <xdr:nvSpPr>
        <xdr:cNvPr id="130" name="テキスト ボックス 129"/>
        <xdr:cNvSpPr txBox="1"/>
      </xdr:nvSpPr>
      <xdr:spPr>
        <a:xfrm>
          <a:off x="1752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120218</xdr:rowOff>
    </xdr:from>
    <xdr:to>
      <xdr:col>1</xdr:col>
      <xdr:colOff>485775</xdr:colOff>
      <xdr:row>55</xdr:row>
      <xdr:rowOff>50368</xdr:rowOff>
    </xdr:to>
    <xdr:sp macro="" textlink="">
      <xdr:nvSpPr>
        <xdr:cNvPr id="131" name="フローチャート : 判断 130"/>
        <xdr:cNvSpPr/>
      </xdr:nvSpPr>
      <xdr:spPr>
        <a:xfrm>
          <a:off x="1079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66895</xdr:rowOff>
    </xdr:from>
    <xdr:ext cx="534377" cy="259045"/>
    <xdr:sp macro="" textlink="">
      <xdr:nvSpPr>
        <xdr:cNvPr id="132" name="テキスト ボックス 131"/>
        <xdr:cNvSpPr txBox="1"/>
      </xdr:nvSpPr>
      <xdr:spPr>
        <a:xfrm>
          <a:off x="863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15911</xdr:rowOff>
    </xdr:from>
    <xdr:to>
      <xdr:col>6</xdr:col>
      <xdr:colOff>561975</xdr:colOff>
      <xdr:row>56</xdr:row>
      <xdr:rowOff>117511</xdr:rowOff>
    </xdr:to>
    <xdr:sp macro="" textlink="">
      <xdr:nvSpPr>
        <xdr:cNvPr id="138" name="円/楕円 137"/>
        <xdr:cNvSpPr/>
      </xdr:nvSpPr>
      <xdr:spPr>
        <a:xfrm>
          <a:off x="4584700" y="961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165788</xdr:rowOff>
    </xdr:from>
    <xdr:ext cx="534377" cy="259045"/>
    <xdr:sp macro="" textlink="">
      <xdr:nvSpPr>
        <xdr:cNvPr id="139" name="物件費該当値テキスト"/>
        <xdr:cNvSpPr txBox="1"/>
      </xdr:nvSpPr>
      <xdr:spPr>
        <a:xfrm>
          <a:off x="4686300" y="959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46,735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33155</xdr:rowOff>
    </xdr:from>
    <xdr:to>
      <xdr:col>5</xdr:col>
      <xdr:colOff>409575</xdr:colOff>
      <xdr:row>56</xdr:row>
      <xdr:rowOff>134755</xdr:rowOff>
    </xdr:to>
    <xdr:sp macro="" textlink="">
      <xdr:nvSpPr>
        <xdr:cNvPr id="140" name="円/楕円 139"/>
        <xdr:cNvSpPr/>
      </xdr:nvSpPr>
      <xdr:spPr>
        <a:xfrm>
          <a:off x="3746500" y="963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125882</xdr:rowOff>
    </xdr:from>
    <xdr:ext cx="534377" cy="259045"/>
    <xdr:sp macro="" textlink="">
      <xdr:nvSpPr>
        <xdr:cNvPr id="141" name="テキスト ボックス 140"/>
        <xdr:cNvSpPr txBox="1"/>
      </xdr:nvSpPr>
      <xdr:spPr>
        <a:xfrm>
          <a:off x="3530111" y="972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46,207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73878</xdr:rowOff>
    </xdr:from>
    <xdr:to>
      <xdr:col>4</xdr:col>
      <xdr:colOff>206375</xdr:colOff>
      <xdr:row>57</xdr:row>
      <xdr:rowOff>4028</xdr:rowOff>
    </xdr:to>
    <xdr:sp macro="" textlink="">
      <xdr:nvSpPr>
        <xdr:cNvPr id="142" name="円/楕円 141"/>
        <xdr:cNvSpPr/>
      </xdr:nvSpPr>
      <xdr:spPr>
        <a:xfrm>
          <a:off x="2857500" y="967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166605</xdr:rowOff>
    </xdr:from>
    <xdr:ext cx="534377" cy="259045"/>
    <xdr:sp macro="" textlink="">
      <xdr:nvSpPr>
        <xdr:cNvPr id="143" name="テキスト ボックス 142"/>
        <xdr:cNvSpPr txBox="1"/>
      </xdr:nvSpPr>
      <xdr:spPr>
        <a:xfrm>
          <a:off x="2641111" y="976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44,960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117704</xdr:rowOff>
    </xdr:from>
    <xdr:to>
      <xdr:col>3</xdr:col>
      <xdr:colOff>3175</xdr:colOff>
      <xdr:row>57</xdr:row>
      <xdr:rowOff>47854</xdr:rowOff>
    </xdr:to>
    <xdr:sp macro="" textlink="">
      <xdr:nvSpPr>
        <xdr:cNvPr id="144" name="円/楕円 143"/>
        <xdr:cNvSpPr/>
      </xdr:nvSpPr>
      <xdr:spPr>
        <a:xfrm>
          <a:off x="1968500" y="971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38981</xdr:rowOff>
    </xdr:from>
    <xdr:ext cx="534377" cy="259045"/>
    <xdr:sp macro="" textlink="">
      <xdr:nvSpPr>
        <xdr:cNvPr id="145" name="テキスト ボックス 144"/>
        <xdr:cNvSpPr txBox="1"/>
      </xdr:nvSpPr>
      <xdr:spPr>
        <a:xfrm>
          <a:off x="1752111" y="981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43,618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103367</xdr:rowOff>
    </xdr:from>
    <xdr:to>
      <xdr:col>1</xdr:col>
      <xdr:colOff>485775</xdr:colOff>
      <xdr:row>57</xdr:row>
      <xdr:rowOff>33517</xdr:rowOff>
    </xdr:to>
    <xdr:sp macro="" textlink="">
      <xdr:nvSpPr>
        <xdr:cNvPr id="146" name="円/楕円 145"/>
        <xdr:cNvSpPr/>
      </xdr:nvSpPr>
      <xdr:spPr>
        <a:xfrm>
          <a:off x="1079500" y="970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24644</xdr:rowOff>
    </xdr:from>
    <xdr:ext cx="534377" cy="259045"/>
    <xdr:sp macro="" textlink="">
      <xdr:nvSpPr>
        <xdr:cNvPr id="147" name="テキスト ボックス 146"/>
        <xdr:cNvSpPr txBox="1"/>
      </xdr:nvSpPr>
      <xdr:spPr>
        <a:xfrm>
          <a:off x="863111" y="979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44,057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7398</xdr:rowOff>
    </xdr:from>
    <xdr:to>
      <xdr:col>6</xdr:col>
      <xdr:colOff>510540</xdr:colOff>
      <xdr:row>78</xdr:row>
      <xdr:rowOff>3969</xdr:rowOff>
    </xdr:to>
    <xdr:cxnSp macro="">
      <xdr:nvCxnSpPr>
        <xdr:cNvPr id="167" name="直線コネクタ 166"/>
        <xdr:cNvCxnSpPr/>
      </xdr:nvCxnSpPr>
      <xdr:spPr>
        <a:xfrm flipV="1">
          <a:off x="4633595" y="12180348"/>
          <a:ext cx="1270" cy="11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7796</xdr:rowOff>
    </xdr:from>
    <xdr:ext cx="378565" cy="259045"/>
    <xdr:sp macro="" textlink="">
      <xdr:nvSpPr>
        <xdr:cNvPr id="168" name="維持補修費最小値テキスト"/>
        <xdr:cNvSpPr txBox="1"/>
      </xdr:nvSpPr>
      <xdr:spPr>
        <a:xfrm>
          <a:off x="4686300" y="1338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422275</xdr:colOff>
      <xdr:row>78</xdr:row>
      <xdr:rowOff>3969</xdr:rowOff>
    </xdr:from>
    <xdr:to>
      <xdr:col>6</xdr:col>
      <xdr:colOff>600075</xdr:colOff>
      <xdr:row>78</xdr:row>
      <xdr:rowOff>3969</xdr:rowOff>
    </xdr:to>
    <xdr:cxnSp macro="">
      <xdr:nvCxnSpPr>
        <xdr:cNvPr id="169" name="直線コネクタ 168"/>
        <xdr:cNvCxnSpPr/>
      </xdr:nvCxnSpPr>
      <xdr:spPr>
        <a:xfrm>
          <a:off x="4546600" y="13377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125525</xdr:rowOff>
    </xdr:from>
    <xdr:ext cx="534377" cy="259045"/>
    <xdr:sp macro="" textlink="">
      <xdr:nvSpPr>
        <xdr:cNvPr id="170" name="維持補修費最大値テキスト"/>
        <xdr:cNvSpPr txBox="1"/>
      </xdr:nvSpPr>
      <xdr:spPr>
        <a:xfrm>
          <a:off x="4686300" y="119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21,315</a:t>
          </a:r>
          <a:endParaRPr kumimoji="1" lang="ja-JP" altLang="en-US" sz="1000" b="1">
            <a:latin typeface="ＭＳ Ｐゴシック"/>
          </a:endParaRPr>
        </a:p>
      </xdr:txBody>
    </xdr:sp>
    <xdr:clientData/>
  </xdr:oneCellAnchor>
  <xdr:twoCellAnchor>
    <xdr:from>
      <xdr:col>6</xdr:col>
      <xdr:colOff>422275</xdr:colOff>
      <xdr:row>71</xdr:row>
      <xdr:rowOff>7398</xdr:rowOff>
    </xdr:from>
    <xdr:to>
      <xdr:col>6</xdr:col>
      <xdr:colOff>600075</xdr:colOff>
      <xdr:row>71</xdr:row>
      <xdr:rowOff>7398</xdr:rowOff>
    </xdr:to>
    <xdr:cxnSp macro="">
      <xdr:nvCxnSpPr>
        <xdr:cNvPr id="171" name="直線コネクタ 170"/>
        <xdr:cNvCxnSpPr/>
      </xdr:nvCxnSpPr>
      <xdr:spPr>
        <a:xfrm>
          <a:off x="4546600" y="1218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111640</xdr:rowOff>
    </xdr:from>
    <xdr:to>
      <xdr:col>6</xdr:col>
      <xdr:colOff>511175</xdr:colOff>
      <xdr:row>77</xdr:row>
      <xdr:rowOff>118669</xdr:rowOff>
    </xdr:to>
    <xdr:cxnSp macro="">
      <xdr:nvCxnSpPr>
        <xdr:cNvPr id="172" name="直線コネクタ 171"/>
        <xdr:cNvCxnSpPr/>
      </xdr:nvCxnSpPr>
      <xdr:spPr>
        <a:xfrm flipV="1">
          <a:off x="3797300" y="13313290"/>
          <a:ext cx="838200" cy="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137895</xdr:rowOff>
    </xdr:from>
    <xdr:ext cx="469744" cy="259045"/>
    <xdr:sp macro="" textlink="">
      <xdr:nvSpPr>
        <xdr:cNvPr id="173" name="維持補修費平均値テキスト"/>
        <xdr:cNvSpPr txBox="1"/>
      </xdr:nvSpPr>
      <xdr:spPr>
        <a:xfrm>
          <a:off x="4686300" y="12996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115018</xdr:rowOff>
    </xdr:from>
    <xdr:to>
      <xdr:col>6</xdr:col>
      <xdr:colOff>561975</xdr:colOff>
      <xdr:row>77</xdr:row>
      <xdr:rowOff>45168</xdr:rowOff>
    </xdr:to>
    <xdr:sp macro="" textlink="">
      <xdr:nvSpPr>
        <xdr:cNvPr id="174" name="フローチャート : 判断 173"/>
        <xdr:cNvSpPr/>
      </xdr:nvSpPr>
      <xdr:spPr>
        <a:xfrm>
          <a:off x="4584700" y="131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114325</xdr:rowOff>
    </xdr:from>
    <xdr:to>
      <xdr:col>5</xdr:col>
      <xdr:colOff>358775</xdr:colOff>
      <xdr:row>77</xdr:row>
      <xdr:rowOff>118669</xdr:rowOff>
    </xdr:to>
    <xdr:cxnSp macro="">
      <xdr:nvCxnSpPr>
        <xdr:cNvPr id="175" name="直線コネクタ 174"/>
        <xdr:cNvCxnSpPr/>
      </xdr:nvCxnSpPr>
      <xdr:spPr>
        <a:xfrm>
          <a:off x="2908300" y="13315975"/>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124847</xdr:rowOff>
    </xdr:from>
    <xdr:to>
      <xdr:col>5</xdr:col>
      <xdr:colOff>409575</xdr:colOff>
      <xdr:row>77</xdr:row>
      <xdr:rowOff>54997</xdr:rowOff>
    </xdr:to>
    <xdr:sp macro="" textlink="">
      <xdr:nvSpPr>
        <xdr:cNvPr id="176" name="フローチャート : 判断 175"/>
        <xdr:cNvSpPr/>
      </xdr:nvSpPr>
      <xdr:spPr>
        <a:xfrm>
          <a:off x="3746500" y="1315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71524</xdr:rowOff>
    </xdr:from>
    <xdr:ext cx="469744" cy="259045"/>
    <xdr:sp macro="" textlink="">
      <xdr:nvSpPr>
        <xdr:cNvPr id="177" name="テキスト ボックス 176"/>
        <xdr:cNvSpPr txBox="1"/>
      </xdr:nvSpPr>
      <xdr:spPr>
        <a:xfrm>
          <a:off x="3562427" y="1293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114325</xdr:rowOff>
    </xdr:from>
    <xdr:to>
      <xdr:col>4</xdr:col>
      <xdr:colOff>155575</xdr:colOff>
      <xdr:row>77</xdr:row>
      <xdr:rowOff>116039</xdr:rowOff>
    </xdr:to>
    <xdr:cxnSp macro="">
      <xdr:nvCxnSpPr>
        <xdr:cNvPr id="178" name="直線コネクタ 177"/>
        <xdr:cNvCxnSpPr/>
      </xdr:nvCxnSpPr>
      <xdr:spPr>
        <a:xfrm flipV="1">
          <a:off x="2019300" y="13315975"/>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57010</xdr:rowOff>
    </xdr:from>
    <xdr:to>
      <xdr:col>4</xdr:col>
      <xdr:colOff>206375</xdr:colOff>
      <xdr:row>76</xdr:row>
      <xdr:rowOff>158610</xdr:rowOff>
    </xdr:to>
    <xdr:sp macro="" textlink="">
      <xdr:nvSpPr>
        <xdr:cNvPr id="179" name="フローチャート : 判断 178"/>
        <xdr:cNvSpPr/>
      </xdr:nvSpPr>
      <xdr:spPr>
        <a:xfrm>
          <a:off x="2857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3687</xdr:rowOff>
    </xdr:from>
    <xdr:ext cx="469744" cy="259045"/>
    <xdr:sp macro="" textlink="">
      <xdr:nvSpPr>
        <xdr:cNvPr id="180" name="テキスト ボックス 179"/>
        <xdr:cNvSpPr txBox="1"/>
      </xdr:nvSpPr>
      <xdr:spPr>
        <a:xfrm>
          <a:off x="2673427"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81007</xdr:rowOff>
    </xdr:from>
    <xdr:to>
      <xdr:col>2</xdr:col>
      <xdr:colOff>638175</xdr:colOff>
      <xdr:row>77</xdr:row>
      <xdr:rowOff>116039</xdr:rowOff>
    </xdr:to>
    <xdr:cxnSp macro="">
      <xdr:nvCxnSpPr>
        <xdr:cNvPr id="181" name="直線コネクタ 180"/>
        <xdr:cNvCxnSpPr/>
      </xdr:nvCxnSpPr>
      <xdr:spPr>
        <a:xfrm>
          <a:off x="1130300" y="13282657"/>
          <a:ext cx="889000" cy="3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67926</xdr:rowOff>
    </xdr:from>
    <xdr:to>
      <xdr:col>3</xdr:col>
      <xdr:colOff>3175</xdr:colOff>
      <xdr:row>76</xdr:row>
      <xdr:rowOff>169526</xdr:rowOff>
    </xdr:to>
    <xdr:sp macro="" textlink="">
      <xdr:nvSpPr>
        <xdr:cNvPr id="182" name="フローチャート : 判断 181"/>
        <xdr:cNvSpPr/>
      </xdr:nvSpPr>
      <xdr:spPr>
        <a:xfrm>
          <a:off x="1968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14603</xdr:rowOff>
    </xdr:from>
    <xdr:ext cx="469744" cy="259045"/>
    <xdr:sp macro="" textlink="">
      <xdr:nvSpPr>
        <xdr:cNvPr id="183" name="テキスト ボックス 182"/>
        <xdr:cNvSpPr txBox="1"/>
      </xdr:nvSpPr>
      <xdr:spPr>
        <a:xfrm>
          <a:off x="1784427"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62782</xdr:rowOff>
    </xdr:from>
    <xdr:to>
      <xdr:col>1</xdr:col>
      <xdr:colOff>485775</xdr:colOff>
      <xdr:row>76</xdr:row>
      <xdr:rowOff>164382</xdr:rowOff>
    </xdr:to>
    <xdr:sp macro="" textlink="">
      <xdr:nvSpPr>
        <xdr:cNvPr id="184" name="フローチャート : 判断 183"/>
        <xdr:cNvSpPr/>
      </xdr:nvSpPr>
      <xdr:spPr>
        <a:xfrm>
          <a:off x="1079500" y="1309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9459</xdr:rowOff>
    </xdr:from>
    <xdr:ext cx="469744" cy="259045"/>
    <xdr:sp macro="" textlink="">
      <xdr:nvSpPr>
        <xdr:cNvPr id="185" name="テキスト ボックス 184"/>
        <xdr:cNvSpPr txBox="1"/>
      </xdr:nvSpPr>
      <xdr:spPr>
        <a:xfrm>
          <a:off x="895427" y="1286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60840</xdr:rowOff>
    </xdr:from>
    <xdr:to>
      <xdr:col>6</xdr:col>
      <xdr:colOff>561975</xdr:colOff>
      <xdr:row>77</xdr:row>
      <xdr:rowOff>162440</xdr:rowOff>
    </xdr:to>
    <xdr:sp macro="" textlink="">
      <xdr:nvSpPr>
        <xdr:cNvPr id="191" name="円/楕円 190"/>
        <xdr:cNvSpPr/>
      </xdr:nvSpPr>
      <xdr:spPr>
        <a:xfrm>
          <a:off x="4584700" y="1326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147217</xdr:rowOff>
    </xdr:from>
    <xdr:ext cx="469744" cy="259045"/>
    <xdr:sp macro="" textlink="">
      <xdr:nvSpPr>
        <xdr:cNvPr id="192" name="維持補修費該当値テキスト"/>
        <xdr:cNvSpPr txBox="1"/>
      </xdr:nvSpPr>
      <xdr:spPr>
        <a:xfrm>
          <a:off x="4686300" y="1317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67869</xdr:rowOff>
    </xdr:from>
    <xdr:to>
      <xdr:col>5</xdr:col>
      <xdr:colOff>409575</xdr:colOff>
      <xdr:row>77</xdr:row>
      <xdr:rowOff>169469</xdr:rowOff>
    </xdr:to>
    <xdr:sp macro="" textlink="">
      <xdr:nvSpPr>
        <xdr:cNvPr id="193" name="円/楕円 192"/>
        <xdr:cNvSpPr/>
      </xdr:nvSpPr>
      <xdr:spPr>
        <a:xfrm>
          <a:off x="3746500" y="1326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160596</xdr:rowOff>
    </xdr:from>
    <xdr:ext cx="469744" cy="259045"/>
    <xdr:sp macro="" textlink="">
      <xdr:nvSpPr>
        <xdr:cNvPr id="194" name="テキスト ボックス 193"/>
        <xdr:cNvSpPr txBox="1"/>
      </xdr:nvSpPr>
      <xdr:spPr>
        <a:xfrm>
          <a:off x="3562427" y="1336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63525</xdr:rowOff>
    </xdr:from>
    <xdr:to>
      <xdr:col>4</xdr:col>
      <xdr:colOff>206375</xdr:colOff>
      <xdr:row>77</xdr:row>
      <xdr:rowOff>165125</xdr:rowOff>
    </xdr:to>
    <xdr:sp macro="" textlink="">
      <xdr:nvSpPr>
        <xdr:cNvPr id="195" name="円/楕円 194"/>
        <xdr:cNvSpPr/>
      </xdr:nvSpPr>
      <xdr:spPr>
        <a:xfrm>
          <a:off x="2857500" y="1326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156252</xdr:rowOff>
    </xdr:from>
    <xdr:ext cx="469744" cy="259045"/>
    <xdr:sp macro="" textlink="">
      <xdr:nvSpPr>
        <xdr:cNvPr id="196" name="テキスト ボックス 195"/>
        <xdr:cNvSpPr txBox="1"/>
      </xdr:nvSpPr>
      <xdr:spPr>
        <a:xfrm>
          <a:off x="2673427" y="13357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65239</xdr:rowOff>
    </xdr:from>
    <xdr:to>
      <xdr:col>3</xdr:col>
      <xdr:colOff>3175</xdr:colOff>
      <xdr:row>77</xdr:row>
      <xdr:rowOff>166839</xdr:rowOff>
    </xdr:to>
    <xdr:sp macro="" textlink="">
      <xdr:nvSpPr>
        <xdr:cNvPr id="197" name="円/楕円 196"/>
        <xdr:cNvSpPr/>
      </xdr:nvSpPr>
      <xdr:spPr>
        <a:xfrm>
          <a:off x="1968500" y="1326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157966</xdr:rowOff>
    </xdr:from>
    <xdr:ext cx="469744" cy="259045"/>
    <xdr:sp macro="" textlink="">
      <xdr:nvSpPr>
        <xdr:cNvPr id="198" name="テキスト ボックス 197"/>
        <xdr:cNvSpPr txBox="1"/>
      </xdr:nvSpPr>
      <xdr:spPr>
        <a:xfrm>
          <a:off x="1784427" y="1335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30207</xdr:rowOff>
    </xdr:from>
    <xdr:to>
      <xdr:col>1</xdr:col>
      <xdr:colOff>485775</xdr:colOff>
      <xdr:row>77</xdr:row>
      <xdr:rowOff>131807</xdr:rowOff>
    </xdr:to>
    <xdr:sp macro="" textlink="">
      <xdr:nvSpPr>
        <xdr:cNvPr id="199" name="円/楕円 198"/>
        <xdr:cNvSpPr/>
      </xdr:nvSpPr>
      <xdr:spPr>
        <a:xfrm>
          <a:off x="1079500" y="1323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122934</xdr:rowOff>
    </xdr:from>
    <xdr:ext cx="469744" cy="259045"/>
    <xdr:sp macro="" textlink="">
      <xdr:nvSpPr>
        <xdr:cNvPr id="200" name="テキスト ボックス 199"/>
        <xdr:cNvSpPr txBox="1"/>
      </xdr:nvSpPr>
      <xdr:spPr>
        <a:xfrm>
          <a:off x="895427" y="1332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82,060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86616</xdr:rowOff>
    </xdr:from>
    <xdr:to>
      <xdr:col>6</xdr:col>
      <xdr:colOff>510540</xdr:colOff>
      <xdr:row>98</xdr:row>
      <xdr:rowOff>79235</xdr:rowOff>
    </xdr:to>
    <xdr:cxnSp macro="">
      <xdr:nvCxnSpPr>
        <xdr:cNvPr id="227" name="直線コネクタ 226"/>
        <xdr:cNvCxnSpPr/>
      </xdr:nvCxnSpPr>
      <xdr:spPr>
        <a:xfrm flipV="1">
          <a:off x="4633595" y="15345666"/>
          <a:ext cx="1270" cy="1535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83062</xdr:rowOff>
    </xdr:from>
    <xdr:ext cx="534377" cy="259045"/>
    <xdr:sp macro="" textlink="">
      <xdr:nvSpPr>
        <xdr:cNvPr id="228" name="扶助費最小値テキスト"/>
        <xdr:cNvSpPr txBox="1"/>
      </xdr:nvSpPr>
      <xdr:spPr>
        <a:xfrm>
          <a:off x="4686300" y="168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6</xdr:col>
      <xdr:colOff>422275</xdr:colOff>
      <xdr:row>98</xdr:row>
      <xdr:rowOff>79235</xdr:rowOff>
    </xdr:from>
    <xdr:to>
      <xdr:col>6</xdr:col>
      <xdr:colOff>600075</xdr:colOff>
      <xdr:row>98</xdr:row>
      <xdr:rowOff>79235</xdr:rowOff>
    </xdr:to>
    <xdr:cxnSp macro="">
      <xdr:nvCxnSpPr>
        <xdr:cNvPr id="229" name="直線コネクタ 228"/>
        <xdr:cNvCxnSpPr/>
      </xdr:nvCxnSpPr>
      <xdr:spPr>
        <a:xfrm>
          <a:off x="4546600" y="1688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33293</xdr:rowOff>
    </xdr:from>
    <xdr:ext cx="599010" cy="259045"/>
    <xdr:sp macro="" textlink="">
      <xdr:nvSpPr>
        <xdr:cNvPr id="230" name="扶助費最大値テキスト"/>
        <xdr:cNvSpPr txBox="1"/>
      </xdr:nvSpPr>
      <xdr:spPr>
        <a:xfrm>
          <a:off x="4686300" y="1512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145,751</a:t>
          </a:r>
          <a:endParaRPr kumimoji="1" lang="ja-JP" altLang="en-US" sz="1000" b="1">
            <a:latin typeface="ＭＳ Ｐゴシック"/>
          </a:endParaRPr>
        </a:p>
      </xdr:txBody>
    </xdr:sp>
    <xdr:clientData/>
  </xdr:oneCellAnchor>
  <xdr:twoCellAnchor>
    <xdr:from>
      <xdr:col>6</xdr:col>
      <xdr:colOff>422275</xdr:colOff>
      <xdr:row>89</xdr:row>
      <xdr:rowOff>86616</xdr:rowOff>
    </xdr:from>
    <xdr:to>
      <xdr:col>6</xdr:col>
      <xdr:colOff>600075</xdr:colOff>
      <xdr:row>89</xdr:row>
      <xdr:rowOff>86616</xdr:rowOff>
    </xdr:to>
    <xdr:cxnSp macro="">
      <xdr:nvCxnSpPr>
        <xdr:cNvPr id="231" name="直線コネクタ 230"/>
        <xdr:cNvCxnSpPr/>
      </xdr:nvCxnSpPr>
      <xdr:spPr>
        <a:xfrm>
          <a:off x="4546600" y="1534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10573</xdr:rowOff>
    </xdr:from>
    <xdr:to>
      <xdr:col>6</xdr:col>
      <xdr:colOff>511175</xdr:colOff>
      <xdr:row>95</xdr:row>
      <xdr:rowOff>79758</xdr:rowOff>
    </xdr:to>
    <xdr:cxnSp macro="">
      <xdr:nvCxnSpPr>
        <xdr:cNvPr id="232" name="直線コネクタ 231"/>
        <xdr:cNvCxnSpPr/>
      </xdr:nvCxnSpPr>
      <xdr:spPr>
        <a:xfrm flipV="1">
          <a:off x="3797300" y="16298323"/>
          <a:ext cx="838200" cy="6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131796</xdr:rowOff>
    </xdr:from>
    <xdr:ext cx="534377" cy="259045"/>
    <xdr:sp macro="" textlink="">
      <xdr:nvSpPr>
        <xdr:cNvPr id="233" name="扶助費平均値テキスト"/>
        <xdr:cNvSpPr txBox="1"/>
      </xdr:nvSpPr>
      <xdr:spPr>
        <a:xfrm>
          <a:off x="4686300" y="1607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88,774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108919</xdr:rowOff>
    </xdr:from>
    <xdr:to>
      <xdr:col>6</xdr:col>
      <xdr:colOff>561975</xdr:colOff>
      <xdr:row>95</xdr:row>
      <xdr:rowOff>39069</xdr:rowOff>
    </xdr:to>
    <xdr:sp macro="" textlink="">
      <xdr:nvSpPr>
        <xdr:cNvPr id="234" name="フローチャート : 判断 233"/>
        <xdr:cNvSpPr/>
      </xdr:nvSpPr>
      <xdr:spPr>
        <a:xfrm>
          <a:off x="4584700" y="1622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79758</xdr:rowOff>
    </xdr:from>
    <xdr:to>
      <xdr:col>5</xdr:col>
      <xdr:colOff>358775</xdr:colOff>
      <xdr:row>95</xdr:row>
      <xdr:rowOff>147848</xdr:rowOff>
    </xdr:to>
    <xdr:cxnSp macro="">
      <xdr:nvCxnSpPr>
        <xdr:cNvPr id="235" name="直線コネクタ 234"/>
        <xdr:cNvCxnSpPr/>
      </xdr:nvCxnSpPr>
      <xdr:spPr>
        <a:xfrm flipV="1">
          <a:off x="2908300" y="16367508"/>
          <a:ext cx="889000" cy="6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159472</xdr:rowOff>
    </xdr:from>
    <xdr:to>
      <xdr:col>5</xdr:col>
      <xdr:colOff>409575</xdr:colOff>
      <xdr:row>95</xdr:row>
      <xdr:rowOff>89622</xdr:rowOff>
    </xdr:to>
    <xdr:sp macro="" textlink="">
      <xdr:nvSpPr>
        <xdr:cNvPr id="236" name="フローチャート : 判断 235"/>
        <xdr:cNvSpPr/>
      </xdr:nvSpPr>
      <xdr:spPr>
        <a:xfrm>
          <a:off x="3746500" y="162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106149</xdr:rowOff>
    </xdr:from>
    <xdr:ext cx="534377" cy="259045"/>
    <xdr:sp macro="" textlink="">
      <xdr:nvSpPr>
        <xdr:cNvPr id="237" name="テキスト ボックス 236"/>
        <xdr:cNvSpPr txBox="1"/>
      </xdr:nvSpPr>
      <xdr:spPr>
        <a:xfrm>
          <a:off x="3530111" y="1605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147848</xdr:rowOff>
    </xdr:from>
    <xdr:to>
      <xdr:col>4</xdr:col>
      <xdr:colOff>155575</xdr:colOff>
      <xdr:row>96</xdr:row>
      <xdr:rowOff>53975</xdr:rowOff>
    </xdr:to>
    <xdr:cxnSp macro="">
      <xdr:nvCxnSpPr>
        <xdr:cNvPr id="238" name="直線コネクタ 237"/>
        <xdr:cNvCxnSpPr/>
      </xdr:nvCxnSpPr>
      <xdr:spPr>
        <a:xfrm flipV="1">
          <a:off x="2019300" y="16435598"/>
          <a:ext cx="889000" cy="7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54316</xdr:rowOff>
    </xdr:from>
    <xdr:to>
      <xdr:col>4</xdr:col>
      <xdr:colOff>206375</xdr:colOff>
      <xdr:row>95</xdr:row>
      <xdr:rowOff>155916</xdr:rowOff>
    </xdr:to>
    <xdr:sp macro="" textlink="">
      <xdr:nvSpPr>
        <xdr:cNvPr id="239" name="フローチャート : 判断 238"/>
        <xdr:cNvSpPr/>
      </xdr:nvSpPr>
      <xdr:spPr>
        <a:xfrm>
          <a:off x="2857500" y="163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993</xdr:rowOff>
    </xdr:from>
    <xdr:ext cx="534377" cy="259045"/>
    <xdr:sp macro="" textlink="">
      <xdr:nvSpPr>
        <xdr:cNvPr id="240" name="テキスト ボックス 239"/>
        <xdr:cNvSpPr txBox="1"/>
      </xdr:nvSpPr>
      <xdr:spPr>
        <a:xfrm>
          <a:off x="2641111" y="1611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53975</xdr:rowOff>
    </xdr:from>
    <xdr:to>
      <xdr:col>2</xdr:col>
      <xdr:colOff>638175</xdr:colOff>
      <xdr:row>96</xdr:row>
      <xdr:rowOff>88886</xdr:rowOff>
    </xdr:to>
    <xdr:cxnSp macro="">
      <xdr:nvCxnSpPr>
        <xdr:cNvPr id="241" name="直線コネクタ 240"/>
        <xdr:cNvCxnSpPr/>
      </xdr:nvCxnSpPr>
      <xdr:spPr>
        <a:xfrm flipV="1">
          <a:off x="1130300" y="16513175"/>
          <a:ext cx="889000" cy="3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154346</xdr:rowOff>
    </xdr:from>
    <xdr:to>
      <xdr:col>3</xdr:col>
      <xdr:colOff>3175</xdr:colOff>
      <xdr:row>96</xdr:row>
      <xdr:rowOff>84496</xdr:rowOff>
    </xdr:to>
    <xdr:sp macro="" textlink="">
      <xdr:nvSpPr>
        <xdr:cNvPr id="242" name="フローチャート : 判断 241"/>
        <xdr:cNvSpPr/>
      </xdr:nvSpPr>
      <xdr:spPr>
        <a:xfrm>
          <a:off x="1968500" y="164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101023</xdr:rowOff>
    </xdr:from>
    <xdr:ext cx="534377" cy="259045"/>
    <xdr:sp macro="" textlink="">
      <xdr:nvSpPr>
        <xdr:cNvPr id="243" name="テキスト ボックス 242"/>
        <xdr:cNvSpPr txBox="1"/>
      </xdr:nvSpPr>
      <xdr:spPr>
        <a:xfrm>
          <a:off x="1752111" y="1621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7257</xdr:rowOff>
    </xdr:from>
    <xdr:to>
      <xdr:col>1</xdr:col>
      <xdr:colOff>485775</xdr:colOff>
      <xdr:row>96</xdr:row>
      <xdr:rowOff>108857</xdr:rowOff>
    </xdr:to>
    <xdr:sp macro="" textlink="">
      <xdr:nvSpPr>
        <xdr:cNvPr id="244" name="フローチャート : 判断 243"/>
        <xdr:cNvSpPr/>
      </xdr:nvSpPr>
      <xdr:spPr>
        <a:xfrm>
          <a:off x="1079500" y="1646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125384</xdr:rowOff>
    </xdr:from>
    <xdr:ext cx="534377" cy="259045"/>
    <xdr:sp macro="" textlink="">
      <xdr:nvSpPr>
        <xdr:cNvPr id="245" name="テキスト ボックス 244"/>
        <xdr:cNvSpPr txBox="1"/>
      </xdr:nvSpPr>
      <xdr:spPr>
        <a:xfrm>
          <a:off x="863111" y="1624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131223</xdr:rowOff>
    </xdr:from>
    <xdr:to>
      <xdr:col>6</xdr:col>
      <xdr:colOff>561975</xdr:colOff>
      <xdr:row>95</xdr:row>
      <xdr:rowOff>61373</xdr:rowOff>
    </xdr:to>
    <xdr:sp macro="" textlink="">
      <xdr:nvSpPr>
        <xdr:cNvPr id="251" name="円/楕円 250"/>
        <xdr:cNvSpPr/>
      </xdr:nvSpPr>
      <xdr:spPr>
        <a:xfrm>
          <a:off x="4584700" y="1624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109650</xdr:rowOff>
    </xdr:from>
    <xdr:ext cx="534377" cy="259045"/>
    <xdr:sp macro="" textlink="">
      <xdr:nvSpPr>
        <xdr:cNvPr id="252" name="扶助費該当値テキスト"/>
        <xdr:cNvSpPr txBox="1"/>
      </xdr:nvSpPr>
      <xdr:spPr>
        <a:xfrm>
          <a:off x="4686300" y="1622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87,408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28958</xdr:rowOff>
    </xdr:from>
    <xdr:to>
      <xdr:col>5</xdr:col>
      <xdr:colOff>409575</xdr:colOff>
      <xdr:row>95</xdr:row>
      <xdr:rowOff>130558</xdr:rowOff>
    </xdr:to>
    <xdr:sp macro="" textlink="">
      <xdr:nvSpPr>
        <xdr:cNvPr id="253" name="円/楕円 252"/>
        <xdr:cNvSpPr/>
      </xdr:nvSpPr>
      <xdr:spPr>
        <a:xfrm>
          <a:off x="3746500" y="1631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121685</xdr:rowOff>
    </xdr:from>
    <xdr:ext cx="534377" cy="259045"/>
    <xdr:sp macro="" textlink="">
      <xdr:nvSpPr>
        <xdr:cNvPr id="254" name="テキスト ボックス 253"/>
        <xdr:cNvSpPr txBox="1"/>
      </xdr:nvSpPr>
      <xdr:spPr>
        <a:xfrm>
          <a:off x="3530111" y="1640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83,171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97048</xdr:rowOff>
    </xdr:from>
    <xdr:to>
      <xdr:col>4</xdr:col>
      <xdr:colOff>206375</xdr:colOff>
      <xdr:row>96</xdr:row>
      <xdr:rowOff>27198</xdr:rowOff>
    </xdr:to>
    <xdr:sp macro="" textlink="">
      <xdr:nvSpPr>
        <xdr:cNvPr id="255" name="円/楕円 254"/>
        <xdr:cNvSpPr/>
      </xdr:nvSpPr>
      <xdr:spPr>
        <a:xfrm>
          <a:off x="2857500" y="1638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18325</xdr:rowOff>
    </xdr:from>
    <xdr:ext cx="534377" cy="259045"/>
    <xdr:sp macro="" textlink="">
      <xdr:nvSpPr>
        <xdr:cNvPr id="256" name="テキスト ボックス 255"/>
        <xdr:cNvSpPr txBox="1"/>
      </xdr:nvSpPr>
      <xdr:spPr>
        <a:xfrm>
          <a:off x="2641111" y="1647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79,001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3175</xdr:rowOff>
    </xdr:from>
    <xdr:to>
      <xdr:col>3</xdr:col>
      <xdr:colOff>3175</xdr:colOff>
      <xdr:row>96</xdr:row>
      <xdr:rowOff>104775</xdr:rowOff>
    </xdr:to>
    <xdr:sp macro="" textlink="">
      <xdr:nvSpPr>
        <xdr:cNvPr id="257" name="円/楕円 256"/>
        <xdr:cNvSpPr/>
      </xdr:nvSpPr>
      <xdr:spPr>
        <a:xfrm>
          <a:off x="1968500" y="1646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95902</xdr:rowOff>
    </xdr:from>
    <xdr:ext cx="534377" cy="259045"/>
    <xdr:sp macro="" textlink="">
      <xdr:nvSpPr>
        <xdr:cNvPr id="258" name="テキスト ボックス 257"/>
        <xdr:cNvSpPr txBox="1"/>
      </xdr:nvSpPr>
      <xdr:spPr>
        <a:xfrm>
          <a:off x="1752111" y="1655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74,250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38086</xdr:rowOff>
    </xdr:from>
    <xdr:to>
      <xdr:col>1</xdr:col>
      <xdr:colOff>485775</xdr:colOff>
      <xdr:row>96</xdr:row>
      <xdr:rowOff>139686</xdr:rowOff>
    </xdr:to>
    <xdr:sp macro="" textlink="">
      <xdr:nvSpPr>
        <xdr:cNvPr id="259" name="円/楕円 258"/>
        <xdr:cNvSpPr/>
      </xdr:nvSpPr>
      <xdr:spPr>
        <a:xfrm>
          <a:off x="1079500" y="164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130813</xdr:rowOff>
    </xdr:from>
    <xdr:ext cx="534377" cy="259045"/>
    <xdr:sp macro="" textlink="">
      <xdr:nvSpPr>
        <xdr:cNvPr id="260" name="テキスト ボックス 259"/>
        <xdr:cNvSpPr txBox="1"/>
      </xdr:nvSpPr>
      <xdr:spPr>
        <a:xfrm>
          <a:off x="863111" y="1659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72,112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148488</xdr:rowOff>
    </xdr:from>
    <xdr:to>
      <xdr:col>15</xdr:col>
      <xdr:colOff>180340</xdr:colOff>
      <xdr:row>38</xdr:row>
      <xdr:rowOff>80010</xdr:rowOff>
    </xdr:to>
    <xdr:cxnSp macro="">
      <xdr:nvCxnSpPr>
        <xdr:cNvPr id="284" name="直線コネクタ 283"/>
        <xdr:cNvCxnSpPr/>
      </xdr:nvCxnSpPr>
      <xdr:spPr>
        <a:xfrm flipV="1">
          <a:off x="10475595" y="5291988"/>
          <a:ext cx="1270" cy="13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83837</xdr:rowOff>
    </xdr:from>
    <xdr:ext cx="534377" cy="259045"/>
    <xdr:sp macro="" textlink="">
      <xdr:nvSpPr>
        <xdr:cNvPr id="285" name="補助費等最小値テキスト"/>
        <xdr:cNvSpPr txBox="1"/>
      </xdr:nvSpPr>
      <xdr:spPr>
        <a:xfrm>
          <a:off x="10528300" y="6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10,700</a:t>
          </a:r>
          <a:endParaRPr kumimoji="1" lang="ja-JP" altLang="en-US" sz="1000" b="1">
            <a:latin typeface="ＭＳ Ｐゴシック"/>
          </a:endParaRPr>
        </a:p>
      </xdr:txBody>
    </xdr:sp>
    <xdr:clientData/>
  </xdr:oneCellAnchor>
  <xdr:twoCellAnchor>
    <xdr:from>
      <xdr:col>15</xdr:col>
      <xdr:colOff>92075</xdr:colOff>
      <xdr:row>38</xdr:row>
      <xdr:rowOff>80010</xdr:rowOff>
    </xdr:from>
    <xdr:to>
      <xdr:col>15</xdr:col>
      <xdr:colOff>269875</xdr:colOff>
      <xdr:row>38</xdr:row>
      <xdr:rowOff>80010</xdr:rowOff>
    </xdr:to>
    <xdr:cxnSp macro="">
      <xdr:nvCxnSpPr>
        <xdr:cNvPr id="286" name="直線コネクタ 285"/>
        <xdr:cNvCxnSpPr/>
      </xdr:nvCxnSpPr>
      <xdr:spPr>
        <a:xfrm>
          <a:off x="10388600" y="659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95165</xdr:rowOff>
    </xdr:from>
    <xdr:ext cx="599010" cy="259045"/>
    <xdr:sp macro="" textlink="">
      <xdr:nvSpPr>
        <xdr:cNvPr id="287" name="補助費等最大値テキスト"/>
        <xdr:cNvSpPr txBox="1"/>
      </xdr:nvSpPr>
      <xdr:spPr>
        <a:xfrm>
          <a:off x="10528300" y="506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113,308</a:t>
          </a:r>
          <a:endParaRPr kumimoji="1" lang="ja-JP" altLang="en-US" sz="1000" b="1">
            <a:latin typeface="ＭＳ Ｐゴシック"/>
          </a:endParaRPr>
        </a:p>
      </xdr:txBody>
    </xdr:sp>
    <xdr:clientData/>
  </xdr:oneCellAnchor>
  <xdr:twoCellAnchor>
    <xdr:from>
      <xdr:col>15</xdr:col>
      <xdr:colOff>92075</xdr:colOff>
      <xdr:row>30</xdr:row>
      <xdr:rowOff>148488</xdr:rowOff>
    </xdr:from>
    <xdr:to>
      <xdr:col>15</xdr:col>
      <xdr:colOff>269875</xdr:colOff>
      <xdr:row>30</xdr:row>
      <xdr:rowOff>148488</xdr:rowOff>
    </xdr:to>
    <xdr:cxnSp macro="">
      <xdr:nvCxnSpPr>
        <xdr:cNvPr id="288" name="直線コネクタ 287"/>
        <xdr:cNvCxnSpPr/>
      </xdr:nvCxnSpPr>
      <xdr:spPr>
        <a:xfrm>
          <a:off x="10388600" y="529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100647</xdr:rowOff>
    </xdr:from>
    <xdr:to>
      <xdr:col>15</xdr:col>
      <xdr:colOff>180975</xdr:colOff>
      <xdr:row>35</xdr:row>
      <xdr:rowOff>154864</xdr:rowOff>
    </xdr:to>
    <xdr:cxnSp macro="">
      <xdr:nvCxnSpPr>
        <xdr:cNvPr id="289" name="直線コネクタ 288"/>
        <xdr:cNvCxnSpPr/>
      </xdr:nvCxnSpPr>
      <xdr:spPr>
        <a:xfrm>
          <a:off x="9639300" y="6101397"/>
          <a:ext cx="838200" cy="5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1465</xdr:rowOff>
    </xdr:from>
    <xdr:ext cx="534377" cy="259045"/>
    <xdr:sp macro="" textlink="">
      <xdr:nvSpPr>
        <xdr:cNvPr id="290" name="補助費等平均値テキスト"/>
        <xdr:cNvSpPr txBox="1"/>
      </xdr:nvSpPr>
      <xdr:spPr>
        <a:xfrm>
          <a:off x="10528300" y="6173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38,186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23038</xdr:rowOff>
    </xdr:from>
    <xdr:to>
      <xdr:col>15</xdr:col>
      <xdr:colOff>231775</xdr:colOff>
      <xdr:row>36</xdr:row>
      <xdr:rowOff>124638</xdr:rowOff>
    </xdr:to>
    <xdr:sp macro="" textlink="">
      <xdr:nvSpPr>
        <xdr:cNvPr id="291" name="フローチャート : 判断 290"/>
        <xdr:cNvSpPr/>
      </xdr:nvSpPr>
      <xdr:spPr>
        <a:xfrm>
          <a:off x="104267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100647</xdr:rowOff>
    </xdr:from>
    <xdr:to>
      <xdr:col>14</xdr:col>
      <xdr:colOff>28575</xdr:colOff>
      <xdr:row>35</xdr:row>
      <xdr:rowOff>137516</xdr:rowOff>
    </xdr:to>
    <xdr:cxnSp macro="">
      <xdr:nvCxnSpPr>
        <xdr:cNvPr id="292" name="直線コネクタ 291"/>
        <xdr:cNvCxnSpPr/>
      </xdr:nvCxnSpPr>
      <xdr:spPr>
        <a:xfrm flipV="1">
          <a:off x="8750300" y="6101397"/>
          <a:ext cx="889000" cy="3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35611</xdr:rowOff>
    </xdr:from>
    <xdr:to>
      <xdr:col>14</xdr:col>
      <xdr:colOff>79375</xdr:colOff>
      <xdr:row>36</xdr:row>
      <xdr:rowOff>137211</xdr:rowOff>
    </xdr:to>
    <xdr:sp macro="" textlink="">
      <xdr:nvSpPr>
        <xdr:cNvPr id="293" name="フローチャート : 判断 292"/>
        <xdr:cNvSpPr/>
      </xdr:nvSpPr>
      <xdr:spPr>
        <a:xfrm>
          <a:off x="9588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128338</xdr:rowOff>
    </xdr:from>
    <xdr:ext cx="534377" cy="259045"/>
    <xdr:sp macro="" textlink="">
      <xdr:nvSpPr>
        <xdr:cNvPr id="294" name="テキスト ボックス 293"/>
        <xdr:cNvSpPr txBox="1"/>
      </xdr:nvSpPr>
      <xdr:spPr>
        <a:xfrm>
          <a:off x="9372111" y="630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116129</xdr:rowOff>
    </xdr:from>
    <xdr:to>
      <xdr:col>12</xdr:col>
      <xdr:colOff>511175</xdr:colOff>
      <xdr:row>35</xdr:row>
      <xdr:rowOff>137516</xdr:rowOff>
    </xdr:to>
    <xdr:cxnSp macro="">
      <xdr:nvCxnSpPr>
        <xdr:cNvPr id="295" name="直線コネクタ 294"/>
        <xdr:cNvCxnSpPr/>
      </xdr:nvCxnSpPr>
      <xdr:spPr>
        <a:xfrm>
          <a:off x="7861300" y="5773979"/>
          <a:ext cx="889000" cy="36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6" name="フローチャート : 判断 295"/>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99547</xdr:rowOff>
    </xdr:from>
    <xdr:ext cx="534377" cy="259045"/>
    <xdr:sp macro="" textlink="">
      <xdr:nvSpPr>
        <xdr:cNvPr id="297" name="テキスト ボックス 296"/>
        <xdr:cNvSpPr txBox="1"/>
      </xdr:nvSpPr>
      <xdr:spPr>
        <a:xfrm>
          <a:off x="8483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102565</xdr:rowOff>
    </xdr:from>
    <xdr:to>
      <xdr:col>11</xdr:col>
      <xdr:colOff>307975</xdr:colOff>
      <xdr:row>33</xdr:row>
      <xdr:rowOff>116129</xdr:rowOff>
    </xdr:to>
    <xdr:cxnSp macro="">
      <xdr:nvCxnSpPr>
        <xdr:cNvPr id="298" name="直線コネクタ 297"/>
        <xdr:cNvCxnSpPr/>
      </xdr:nvCxnSpPr>
      <xdr:spPr>
        <a:xfrm>
          <a:off x="6972300" y="5588965"/>
          <a:ext cx="889000" cy="18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299" name="フローチャート : 判断 298"/>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57624</xdr:rowOff>
    </xdr:from>
    <xdr:ext cx="534377" cy="259045"/>
    <xdr:sp macro="" textlink="">
      <xdr:nvSpPr>
        <xdr:cNvPr id="300" name="テキスト ボックス 299"/>
        <xdr:cNvSpPr txBox="1"/>
      </xdr:nvSpPr>
      <xdr:spPr>
        <a:xfrm>
          <a:off x="7594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1" name="フローチャート : 判断 300"/>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96575</xdr:rowOff>
    </xdr:from>
    <xdr:ext cx="534377" cy="259045"/>
    <xdr:sp macro="" textlink="">
      <xdr:nvSpPr>
        <xdr:cNvPr id="302" name="テキスト ボックス 301"/>
        <xdr:cNvSpPr txBox="1"/>
      </xdr:nvSpPr>
      <xdr:spPr>
        <a:xfrm>
          <a:off x="6705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104064</xdr:rowOff>
    </xdr:from>
    <xdr:to>
      <xdr:col>15</xdr:col>
      <xdr:colOff>231775</xdr:colOff>
      <xdr:row>36</xdr:row>
      <xdr:rowOff>34214</xdr:rowOff>
    </xdr:to>
    <xdr:sp macro="" textlink="">
      <xdr:nvSpPr>
        <xdr:cNvPr id="308" name="円/楕円 307"/>
        <xdr:cNvSpPr/>
      </xdr:nvSpPr>
      <xdr:spPr>
        <a:xfrm>
          <a:off x="10426700" y="610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126941</xdr:rowOff>
    </xdr:from>
    <xdr:ext cx="534377" cy="259045"/>
    <xdr:sp macro="" textlink="">
      <xdr:nvSpPr>
        <xdr:cNvPr id="309" name="補助費等該当値テキスト"/>
        <xdr:cNvSpPr txBox="1"/>
      </xdr:nvSpPr>
      <xdr:spPr>
        <a:xfrm>
          <a:off x="10528300" y="595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45,306</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49847</xdr:rowOff>
    </xdr:from>
    <xdr:to>
      <xdr:col>14</xdr:col>
      <xdr:colOff>79375</xdr:colOff>
      <xdr:row>35</xdr:row>
      <xdr:rowOff>151447</xdr:rowOff>
    </xdr:to>
    <xdr:sp macro="" textlink="">
      <xdr:nvSpPr>
        <xdr:cNvPr id="310" name="円/楕円 309"/>
        <xdr:cNvSpPr/>
      </xdr:nvSpPr>
      <xdr:spPr>
        <a:xfrm>
          <a:off x="9588500" y="605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167974</xdr:rowOff>
    </xdr:from>
    <xdr:ext cx="534377" cy="259045"/>
    <xdr:sp macro="" textlink="">
      <xdr:nvSpPr>
        <xdr:cNvPr id="311" name="テキスト ボックス 310"/>
        <xdr:cNvSpPr txBox="1"/>
      </xdr:nvSpPr>
      <xdr:spPr>
        <a:xfrm>
          <a:off x="9372111" y="582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49,575</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86716</xdr:rowOff>
    </xdr:from>
    <xdr:to>
      <xdr:col>12</xdr:col>
      <xdr:colOff>561975</xdr:colOff>
      <xdr:row>36</xdr:row>
      <xdr:rowOff>16866</xdr:rowOff>
    </xdr:to>
    <xdr:sp macro="" textlink="">
      <xdr:nvSpPr>
        <xdr:cNvPr id="312" name="円/楕円 311"/>
        <xdr:cNvSpPr/>
      </xdr:nvSpPr>
      <xdr:spPr>
        <a:xfrm>
          <a:off x="8699500" y="608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33393</xdr:rowOff>
    </xdr:from>
    <xdr:ext cx="534377" cy="259045"/>
    <xdr:sp macro="" textlink="">
      <xdr:nvSpPr>
        <xdr:cNvPr id="313" name="テキスト ボックス 312"/>
        <xdr:cNvSpPr txBox="1"/>
      </xdr:nvSpPr>
      <xdr:spPr>
        <a:xfrm>
          <a:off x="8483111" y="586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46,672</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65329</xdr:rowOff>
    </xdr:from>
    <xdr:to>
      <xdr:col>11</xdr:col>
      <xdr:colOff>358775</xdr:colOff>
      <xdr:row>33</xdr:row>
      <xdr:rowOff>166929</xdr:rowOff>
    </xdr:to>
    <xdr:sp macro="" textlink="">
      <xdr:nvSpPr>
        <xdr:cNvPr id="314" name="円/楕円 313"/>
        <xdr:cNvSpPr/>
      </xdr:nvSpPr>
      <xdr:spPr>
        <a:xfrm>
          <a:off x="7810500" y="572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12006</xdr:rowOff>
    </xdr:from>
    <xdr:ext cx="534377" cy="259045"/>
    <xdr:sp macro="" textlink="">
      <xdr:nvSpPr>
        <xdr:cNvPr id="315" name="テキスト ボックス 314"/>
        <xdr:cNvSpPr txBox="1"/>
      </xdr:nvSpPr>
      <xdr:spPr>
        <a:xfrm>
          <a:off x="7594111" y="549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75,356</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51765</xdr:rowOff>
    </xdr:from>
    <xdr:to>
      <xdr:col>10</xdr:col>
      <xdr:colOff>155575</xdr:colOff>
      <xdr:row>32</xdr:row>
      <xdr:rowOff>153365</xdr:rowOff>
    </xdr:to>
    <xdr:sp macro="" textlink="">
      <xdr:nvSpPr>
        <xdr:cNvPr id="316" name="円/楕円 315"/>
        <xdr:cNvSpPr/>
      </xdr:nvSpPr>
      <xdr:spPr>
        <a:xfrm>
          <a:off x="6921500" y="553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30</xdr:row>
      <xdr:rowOff>169892</xdr:rowOff>
    </xdr:from>
    <xdr:ext cx="534377" cy="259045"/>
    <xdr:sp macro="" textlink="">
      <xdr:nvSpPr>
        <xdr:cNvPr id="317" name="テキスト ボックス 316"/>
        <xdr:cNvSpPr txBox="1"/>
      </xdr:nvSpPr>
      <xdr:spPr>
        <a:xfrm>
          <a:off x="6705111" y="531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89,924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129383</xdr:rowOff>
    </xdr:from>
    <xdr:to>
      <xdr:col>15</xdr:col>
      <xdr:colOff>180340</xdr:colOff>
      <xdr:row>58</xdr:row>
      <xdr:rowOff>157584</xdr:rowOff>
    </xdr:to>
    <xdr:cxnSp macro="">
      <xdr:nvCxnSpPr>
        <xdr:cNvPr id="341" name="直線コネクタ 340"/>
        <xdr:cNvCxnSpPr/>
      </xdr:nvCxnSpPr>
      <xdr:spPr>
        <a:xfrm flipV="1">
          <a:off x="10475595" y="8873333"/>
          <a:ext cx="1270" cy="122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161411</xdr:rowOff>
    </xdr:from>
    <xdr:ext cx="534377" cy="259045"/>
    <xdr:sp macro="" textlink="">
      <xdr:nvSpPr>
        <xdr:cNvPr id="342" name="普通建設事業費最小値テキスト"/>
        <xdr:cNvSpPr txBox="1"/>
      </xdr:nvSpPr>
      <xdr:spPr>
        <a:xfrm>
          <a:off x="10528300" y="10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15,306</a:t>
          </a:r>
          <a:endParaRPr kumimoji="1" lang="ja-JP" altLang="en-US" sz="1000" b="1">
            <a:latin typeface="ＭＳ Ｐゴシック"/>
          </a:endParaRPr>
        </a:p>
      </xdr:txBody>
    </xdr:sp>
    <xdr:clientData/>
  </xdr:oneCellAnchor>
  <xdr:twoCellAnchor>
    <xdr:from>
      <xdr:col>15</xdr:col>
      <xdr:colOff>92075</xdr:colOff>
      <xdr:row>58</xdr:row>
      <xdr:rowOff>157584</xdr:rowOff>
    </xdr:from>
    <xdr:to>
      <xdr:col>15</xdr:col>
      <xdr:colOff>269875</xdr:colOff>
      <xdr:row>58</xdr:row>
      <xdr:rowOff>157584</xdr:rowOff>
    </xdr:to>
    <xdr:cxnSp macro="">
      <xdr:nvCxnSpPr>
        <xdr:cNvPr id="343" name="直線コネクタ 342"/>
        <xdr:cNvCxnSpPr/>
      </xdr:nvCxnSpPr>
      <xdr:spPr>
        <a:xfrm>
          <a:off x="10388600" y="1010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76060</xdr:rowOff>
    </xdr:from>
    <xdr:ext cx="599010" cy="259045"/>
    <xdr:sp macro="" textlink="">
      <xdr:nvSpPr>
        <xdr:cNvPr id="344" name="普通建設事業費最大値テキスト"/>
        <xdr:cNvSpPr txBox="1"/>
      </xdr:nvSpPr>
      <xdr:spPr>
        <a:xfrm>
          <a:off x="10528300" y="864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337,708</a:t>
          </a:r>
          <a:endParaRPr kumimoji="1" lang="ja-JP" altLang="en-US" sz="1000" b="1">
            <a:latin typeface="ＭＳ Ｐゴシック"/>
          </a:endParaRPr>
        </a:p>
      </xdr:txBody>
    </xdr:sp>
    <xdr:clientData/>
  </xdr:oneCellAnchor>
  <xdr:twoCellAnchor>
    <xdr:from>
      <xdr:col>15</xdr:col>
      <xdr:colOff>92075</xdr:colOff>
      <xdr:row>51</xdr:row>
      <xdr:rowOff>129383</xdr:rowOff>
    </xdr:from>
    <xdr:to>
      <xdr:col>15</xdr:col>
      <xdr:colOff>269875</xdr:colOff>
      <xdr:row>51</xdr:row>
      <xdr:rowOff>129383</xdr:rowOff>
    </xdr:to>
    <xdr:cxnSp macro="">
      <xdr:nvCxnSpPr>
        <xdr:cNvPr id="345" name="直線コネクタ 344"/>
        <xdr:cNvCxnSpPr/>
      </xdr:nvCxnSpPr>
      <xdr:spPr>
        <a:xfrm>
          <a:off x="10388600" y="8873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156114</xdr:rowOff>
    </xdr:from>
    <xdr:to>
      <xdr:col>15</xdr:col>
      <xdr:colOff>180975</xdr:colOff>
      <xdr:row>58</xdr:row>
      <xdr:rowOff>53552</xdr:rowOff>
    </xdr:to>
    <xdr:cxnSp macro="">
      <xdr:nvCxnSpPr>
        <xdr:cNvPr id="346" name="直線コネクタ 345"/>
        <xdr:cNvCxnSpPr/>
      </xdr:nvCxnSpPr>
      <xdr:spPr>
        <a:xfrm>
          <a:off x="9639300" y="9928764"/>
          <a:ext cx="838200" cy="6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18417</xdr:rowOff>
    </xdr:from>
    <xdr:ext cx="534377" cy="259045"/>
    <xdr:sp macro="" textlink="">
      <xdr:nvSpPr>
        <xdr:cNvPr id="347" name="普通建設事業費平均値テキスト"/>
        <xdr:cNvSpPr txBox="1"/>
      </xdr:nvSpPr>
      <xdr:spPr>
        <a:xfrm>
          <a:off x="10528300" y="979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44,504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166990</xdr:rowOff>
    </xdr:from>
    <xdr:to>
      <xdr:col>15</xdr:col>
      <xdr:colOff>231775</xdr:colOff>
      <xdr:row>58</xdr:row>
      <xdr:rowOff>97140</xdr:rowOff>
    </xdr:to>
    <xdr:sp macro="" textlink="">
      <xdr:nvSpPr>
        <xdr:cNvPr id="348" name="フローチャート : 判断 347"/>
        <xdr:cNvSpPr/>
      </xdr:nvSpPr>
      <xdr:spPr>
        <a:xfrm>
          <a:off x="104267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156114</xdr:rowOff>
    </xdr:from>
    <xdr:to>
      <xdr:col>14</xdr:col>
      <xdr:colOff>28575</xdr:colOff>
      <xdr:row>58</xdr:row>
      <xdr:rowOff>119076</xdr:rowOff>
    </xdr:to>
    <xdr:cxnSp macro="">
      <xdr:nvCxnSpPr>
        <xdr:cNvPr id="349" name="直線コネクタ 348"/>
        <xdr:cNvCxnSpPr/>
      </xdr:nvCxnSpPr>
      <xdr:spPr>
        <a:xfrm flipV="1">
          <a:off x="8750300" y="9928764"/>
          <a:ext cx="889000" cy="13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156421</xdr:rowOff>
    </xdr:from>
    <xdr:to>
      <xdr:col>14</xdr:col>
      <xdr:colOff>79375</xdr:colOff>
      <xdr:row>58</xdr:row>
      <xdr:rowOff>86571</xdr:rowOff>
    </xdr:to>
    <xdr:sp macro="" textlink="">
      <xdr:nvSpPr>
        <xdr:cNvPr id="350" name="フローチャート : 判断 349"/>
        <xdr:cNvSpPr/>
      </xdr:nvSpPr>
      <xdr:spPr>
        <a:xfrm>
          <a:off x="95885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77698</xdr:rowOff>
    </xdr:from>
    <xdr:ext cx="534377" cy="259045"/>
    <xdr:sp macro="" textlink="">
      <xdr:nvSpPr>
        <xdr:cNvPr id="351" name="テキスト ボックス 350"/>
        <xdr:cNvSpPr txBox="1"/>
      </xdr:nvSpPr>
      <xdr:spPr>
        <a:xfrm>
          <a:off x="9372111" y="1002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119076</xdr:rowOff>
    </xdr:from>
    <xdr:to>
      <xdr:col>12</xdr:col>
      <xdr:colOff>511175</xdr:colOff>
      <xdr:row>58</xdr:row>
      <xdr:rowOff>124022</xdr:rowOff>
    </xdr:to>
    <xdr:cxnSp macro="">
      <xdr:nvCxnSpPr>
        <xdr:cNvPr id="352" name="直線コネクタ 351"/>
        <xdr:cNvCxnSpPr/>
      </xdr:nvCxnSpPr>
      <xdr:spPr>
        <a:xfrm flipV="1">
          <a:off x="7861300" y="10063176"/>
          <a:ext cx="889000" cy="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84118</xdr:rowOff>
    </xdr:from>
    <xdr:to>
      <xdr:col>12</xdr:col>
      <xdr:colOff>561975</xdr:colOff>
      <xdr:row>58</xdr:row>
      <xdr:rowOff>14268</xdr:rowOff>
    </xdr:to>
    <xdr:sp macro="" textlink="">
      <xdr:nvSpPr>
        <xdr:cNvPr id="353" name="フローチャート : 判断 352"/>
        <xdr:cNvSpPr/>
      </xdr:nvSpPr>
      <xdr:spPr>
        <a:xfrm>
          <a:off x="8699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30795</xdr:rowOff>
    </xdr:from>
    <xdr:ext cx="534377" cy="259045"/>
    <xdr:sp macro="" textlink="">
      <xdr:nvSpPr>
        <xdr:cNvPr id="354" name="テキスト ボックス 353"/>
        <xdr:cNvSpPr txBox="1"/>
      </xdr:nvSpPr>
      <xdr:spPr>
        <a:xfrm>
          <a:off x="8483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124022</xdr:rowOff>
    </xdr:from>
    <xdr:to>
      <xdr:col>11</xdr:col>
      <xdr:colOff>307975</xdr:colOff>
      <xdr:row>58</xdr:row>
      <xdr:rowOff>124354</xdr:rowOff>
    </xdr:to>
    <xdr:cxnSp macro="">
      <xdr:nvCxnSpPr>
        <xdr:cNvPr id="355" name="直線コネクタ 354"/>
        <xdr:cNvCxnSpPr/>
      </xdr:nvCxnSpPr>
      <xdr:spPr>
        <a:xfrm flipV="1">
          <a:off x="6972300" y="10068122"/>
          <a:ext cx="889000" cy="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92877</xdr:rowOff>
    </xdr:from>
    <xdr:to>
      <xdr:col>11</xdr:col>
      <xdr:colOff>358775</xdr:colOff>
      <xdr:row>58</xdr:row>
      <xdr:rowOff>23027</xdr:rowOff>
    </xdr:to>
    <xdr:sp macro="" textlink="">
      <xdr:nvSpPr>
        <xdr:cNvPr id="356" name="フローチャート : 判断 355"/>
        <xdr:cNvSpPr/>
      </xdr:nvSpPr>
      <xdr:spPr>
        <a:xfrm>
          <a:off x="7810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39554</xdr:rowOff>
    </xdr:from>
    <xdr:ext cx="534377" cy="259045"/>
    <xdr:sp macro="" textlink="">
      <xdr:nvSpPr>
        <xdr:cNvPr id="357" name="テキスト ボックス 356"/>
        <xdr:cNvSpPr txBox="1"/>
      </xdr:nvSpPr>
      <xdr:spPr>
        <a:xfrm>
          <a:off x="7594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142697</xdr:rowOff>
    </xdr:from>
    <xdr:to>
      <xdr:col>10</xdr:col>
      <xdr:colOff>155575</xdr:colOff>
      <xdr:row>58</xdr:row>
      <xdr:rowOff>72847</xdr:rowOff>
    </xdr:to>
    <xdr:sp macro="" textlink="">
      <xdr:nvSpPr>
        <xdr:cNvPr id="358" name="フローチャート : 判断 357"/>
        <xdr:cNvSpPr/>
      </xdr:nvSpPr>
      <xdr:spPr>
        <a:xfrm>
          <a:off x="6921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89374</xdr:rowOff>
    </xdr:from>
    <xdr:ext cx="534377" cy="259045"/>
    <xdr:sp macro="" textlink="">
      <xdr:nvSpPr>
        <xdr:cNvPr id="359" name="テキスト ボックス 358"/>
        <xdr:cNvSpPr txBox="1"/>
      </xdr:nvSpPr>
      <xdr:spPr>
        <a:xfrm>
          <a:off x="6705111" y="96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2752</xdr:rowOff>
    </xdr:from>
    <xdr:to>
      <xdr:col>15</xdr:col>
      <xdr:colOff>231775</xdr:colOff>
      <xdr:row>58</xdr:row>
      <xdr:rowOff>104352</xdr:rowOff>
    </xdr:to>
    <xdr:sp macro="" textlink="">
      <xdr:nvSpPr>
        <xdr:cNvPr id="365" name="円/楕円 364"/>
        <xdr:cNvSpPr/>
      </xdr:nvSpPr>
      <xdr:spPr>
        <a:xfrm>
          <a:off x="10426700" y="994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145417</xdr:rowOff>
    </xdr:from>
    <xdr:ext cx="534377" cy="259045"/>
    <xdr:sp macro="" textlink="">
      <xdr:nvSpPr>
        <xdr:cNvPr id="366" name="普通建設事業費該当値テキスト"/>
        <xdr:cNvSpPr txBox="1"/>
      </xdr:nvSpPr>
      <xdr:spPr>
        <a:xfrm>
          <a:off x="10528300" y="991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42,611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105314</xdr:rowOff>
    </xdr:from>
    <xdr:to>
      <xdr:col>14</xdr:col>
      <xdr:colOff>79375</xdr:colOff>
      <xdr:row>58</xdr:row>
      <xdr:rowOff>35464</xdr:rowOff>
    </xdr:to>
    <xdr:sp macro="" textlink="">
      <xdr:nvSpPr>
        <xdr:cNvPr id="367" name="円/楕円 366"/>
        <xdr:cNvSpPr/>
      </xdr:nvSpPr>
      <xdr:spPr>
        <a:xfrm>
          <a:off x="9588500" y="987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51991</xdr:rowOff>
    </xdr:from>
    <xdr:ext cx="534377" cy="259045"/>
    <xdr:sp macro="" textlink="">
      <xdr:nvSpPr>
        <xdr:cNvPr id="368" name="テキスト ボックス 367"/>
        <xdr:cNvSpPr txBox="1"/>
      </xdr:nvSpPr>
      <xdr:spPr>
        <a:xfrm>
          <a:off x="9372111" y="96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60,692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68276</xdr:rowOff>
    </xdr:from>
    <xdr:to>
      <xdr:col>12</xdr:col>
      <xdr:colOff>561975</xdr:colOff>
      <xdr:row>58</xdr:row>
      <xdr:rowOff>169876</xdr:rowOff>
    </xdr:to>
    <xdr:sp macro="" textlink="">
      <xdr:nvSpPr>
        <xdr:cNvPr id="369" name="円/楕円 368"/>
        <xdr:cNvSpPr/>
      </xdr:nvSpPr>
      <xdr:spPr>
        <a:xfrm>
          <a:off x="8699500" y="1001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161003</xdr:rowOff>
    </xdr:from>
    <xdr:ext cx="534377" cy="259045"/>
    <xdr:sp macro="" textlink="">
      <xdr:nvSpPr>
        <xdr:cNvPr id="370" name="テキスト ボックス 369"/>
        <xdr:cNvSpPr txBox="1"/>
      </xdr:nvSpPr>
      <xdr:spPr>
        <a:xfrm>
          <a:off x="8483111" y="1010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25,413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73222</xdr:rowOff>
    </xdr:from>
    <xdr:to>
      <xdr:col>11</xdr:col>
      <xdr:colOff>358775</xdr:colOff>
      <xdr:row>59</xdr:row>
      <xdr:rowOff>3372</xdr:rowOff>
    </xdr:to>
    <xdr:sp macro="" textlink="">
      <xdr:nvSpPr>
        <xdr:cNvPr id="371" name="円/楕円 370"/>
        <xdr:cNvSpPr/>
      </xdr:nvSpPr>
      <xdr:spPr>
        <a:xfrm>
          <a:off x="7810500" y="1001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165949</xdr:rowOff>
    </xdr:from>
    <xdr:ext cx="534377" cy="259045"/>
    <xdr:sp macro="" textlink="">
      <xdr:nvSpPr>
        <xdr:cNvPr id="372" name="テキスト ボックス 371"/>
        <xdr:cNvSpPr txBox="1"/>
      </xdr:nvSpPr>
      <xdr:spPr>
        <a:xfrm>
          <a:off x="7594111" y="101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24,115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73554</xdr:rowOff>
    </xdr:from>
    <xdr:to>
      <xdr:col>10</xdr:col>
      <xdr:colOff>155575</xdr:colOff>
      <xdr:row>59</xdr:row>
      <xdr:rowOff>3704</xdr:rowOff>
    </xdr:to>
    <xdr:sp macro="" textlink="">
      <xdr:nvSpPr>
        <xdr:cNvPr id="373" name="円/楕円 372"/>
        <xdr:cNvSpPr/>
      </xdr:nvSpPr>
      <xdr:spPr>
        <a:xfrm>
          <a:off x="6921500" y="1001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166281</xdr:rowOff>
    </xdr:from>
    <xdr:ext cx="534377" cy="259045"/>
    <xdr:sp macro="" textlink="">
      <xdr:nvSpPr>
        <xdr:cNvPr id="374" name="テキスト ボックス 373"/>
        <xdr:cNvSpPr txBox="1"/>
      </xdr:nvSpPr>
      <xdr:spPr>
        <a:xfrm>
          <a:off x="6705111" y="1011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24,028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120275</xdr:rowOff>
    </xdr:from>
    <xdr:to>
      <xdr:col>15</xdr:col>
      <xdr:colOff>180340</xdr:colOff>
      <xdr:row>78</xdr:row>
      <xdr:rowOff>25400</xdr:rowOff>
    </xdr:to>
    <xdr:cxnSp macro="">
      <xdr:nvCxnSpPr>
        <xdr:cNvPr id="394" name="直線コネクタ 393"/>
        <xdr:cNvCxnSpPr/>
      </xdr:nvCxnSpPr>
      <xdr:spPr>
        <a:xfrm flipV="1">
          <a:off x="10475595" y="12121775"/>
          <a:ext cx="1270" cy="127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66952</xdr:rowOff>
    </xdr:from>
    <xdr:ext cx="599010" cy="259045"/>
    <xdr:sp macro="" textlink="">
      <xdr:nvSpPr>
        <xdr:cNvPr id="397" name="普通建設事業費 （ うち新規整備　）最大値テキスト"/>
        <xdr:cNvSpPr txBox="1"/>
      </xdr:nvSpPr>
      <xdr:spPr>
        <a:xfrm>
          <a:off x="10528300" y="1189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223,399</a:t>
          </a:r>
          <a:endParaRPr kumimoji="1" lang="ja-JP" altLang="en-US" sz="1000" b="1">
            <a:latin typeface="ＭＳ Ｐゴシック"/>
          </a:endParaRPr>
        </a:p>
      </xdr:txBody>
    </xdr:sp>
    <xdr:clientData/>
  </xdr:oneCellAnchor>
  <xdr:twoCellAnchor>
    <xdr:from>
      <xdr:col>15</xdr:col>
      <xdr:colOff>92075</xdr:colOff>
      <xdr:row>70</xdr:row>
      <xdr:rowOff>120275</xdr:rowOff>
    </xdr:from>
    <xdr:to>
      <xdr:col>15</xdr:col>
      <xdr:colOff>269875</xdr:colOff>
      <xdr:row>70</xdr:row>
      <xdr:rowOff>120275</xdr:rowOff>
    </xdr:to>
    <xdr:cxnSp macro="">
      <xdr:nvCxnSpPr>
        <xdr:cNvPr id="398" name="直線コネクタ 397"/>
        <xdr:cNvCxnSpPr/>
      </xdr:nvCxnSpPr>
      <xdr:spPr>
        <a:xfrm>
          <a:off x="10388600" y="1212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58936</xdr:rowOff>
    </xdr:from>
    <xdr:to>
      <xdr:col>15</xdr:col>
      <xdr:colOff>180975</xdr:colOff>
      <xdr:row>77</xdr:row>
      <xdr:rowOff>66382</xdr:rowOff>
    </xdr:to>
    <xdr:cxnSp macro="">
      <xdr:nvCxnSpPr>
        <xdr:cNvPr id="399" name="直線コネクタ 398"/>
        <xdr:cNvCxnSpPr/>
      </xdr:nvCxnSpPr>
      <xdr:spPr>
        <a:xfrm flipV="1">
          <a:off x="9639300" y="13260586"/>
          <a:ext cx="838200" cy="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46998</xdr:rowOff>
    </xdr:from>
    <xdr:ext cx="534377" cy="259045"/>
    <xdr:sp macro="" textlink="">
      <xdr:nvSpPr>
        <xdr:cNvPr id="400" name="普通建設事業費 （ うち新規整備　）平均値テキスト"/>
        <xdr:cNvSpPr txBox="1"/>
      </xdr:nvSpPr>
      <xdr:spPr>
        <a:xfrm>
          <a:off x="10528300" y="13248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68571</xdr:rowOff>
    </xdr:from>
    <xdr:to>
      <xdr:col>15</xdr:col>
      <xdr:colOff>231775</xdr:colOff>
      <xdr:row>77</xdr:row>
      <xdr:rowOff>170171</xdr:rowOff>
    </xdr:to>
    <xdr:sp macro="" textlink="">
      <xdr:nvSpPr>
        <xdr:cNvPr id="401" name="フローチャート : 判断 400"/>
        <xdr:cNvSpPr/>
      </xdr:nvSpPr>
      <xdr:spPr>
        <a:xfrm>
          <a:off x="104267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66382</xdr:rowOff>
    </xdr:from>
    <xdr:to>
      <xdr:col>14</xdr:col>
      <xdr:colOff>28575</xdr:colOff>
      <xdr:row>77</xdr:row>
      <xdr:rowOff>157759</xdr:rowOff>
    </xdr:to>
    <xdr:cxnSp macro="">
      <xdr:nvCxnSpPr>
        <xdr:cNvPr id="402" name="直線コネクタ 401"/>
        <xdr:cNvCxnSpPr/>
      </xdr:nvCxnSpPr>
      <xdr:spPr>
        <a:xfrm flipV="1">
          <a:off x="8750300" y="13268032"/>
          <a:ext cx="889000" cy="9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33682</xdr:rowOff>
    </xdr:from>
    <xdr:to>
      <xdr:col>14</xdr:col>
      <xdr:colOff>79375</xdr:colOff>
      <xdr:row>77</xdr:row>
      <xdr:rowOff>135282</xdr:rowOff>
    </xdr:to>
    <xdr:sp macro="" textlink="">
      <xdr:nvSpPr>
        <xdr:cNvPr id="403" name="フローチャート : 判断 402"/>
        <xdr:cNvSpPr/>
      </xdr:nvSpPr>
      <xdr:spPr>
        <a:xfrm>
          <a:off x="9588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126409</xdr:rowOff>
    </xdr:from>
    <xdr:ext cx="534377" cy="259045"/>
    <xdr:sp macro="" textlink="">
      <xdr:nvSpPr>
        <xdr:cNvPr id="404" name="テキスト ボックス 403"/>
        <xdr:cNvSpPr txBox="1"/>
      </xdr:nvSpPr>
      <xdr:spPr>
        <a:xfrm>
          <a:off x="9372111" y="1332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157308</xdr:rowOff>
    </xdr:from>
    <xdr:to>
      <xdr:col>12</xdr:col>
      <xdr:colOff>561975</xdr:colOff>
      <xdr:row>77</xdr:row>
      <xdr:rowOff>87458</xdr:rowOff>
    </xdr:to>
    <xdr:sp macro="" textlink="">
      <xdr:nvSpPr>
        <xdr:cNvPr id="405" name="フローチャート : 判断 404"/>
        <xdr:cNvSpPr/>
      </xdr:nvSpPr>
      <xdr:spPr>
        <a:xfrm>
          <a:off x="8699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103985</xdr:rowOff>
    </xdr:from>
    <xdr:ext cx="534377" cy="259045"/>
    <xdr:sp macro="" textlink="">
      <xdr:nvSpPr>
        <xdr:cNvPr id="406" name="テキスト ボックス 405"/>
        <xdr:cNvSpPr txBox="1"/>
      </xdr:nvSpPr>
      <xdr:spPr>
        <a:xfrm>
          <a:off x="8483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8136</xdr:rowOff>
    </xdr:from>
    <xdr:to>
      <xdr:col>15</xdr:col>
      <xdr:colOff>231775</xdr:colOff>
      <xdr:row>77</xdr:row>
      <xdr:rowOff>109736</xdr:rowOff>
    </xdr:to>
    <xdr:sp macro="" textlink="">
      <xdr:nvSpPr>
        <xdr:cNvPr id="412" name="円/楕円 411"/>
        <xdr:cNvSpPr/>
      </xdr:nvSpPr>
      <xdr:spPr>
        <a:xfrm>
          <a:off x="10426700" y="1320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31013</xdr:rowOff>
    </xdr:from>
    <xdr:ext cx="534377" cy="259045"/>
    <xdr:sp macro="" textlink="">
      <xdr:nvSpPr>
        <xdr:cNvPr id="413" name="普通建設事業費 （ うち新規整備　）該当値テキスト"/>
        <xdr:cNvSpPr txBox="1"/>
      </xdr:nvSpPr>
      <xdr:spPr>
        <a:xfrm>
          <a:off x="10528300" y="1306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24,132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15582</xdr:rowOff>
    </xdr:from>
    <xdr:to>
      <xdr:col>14</xdr:col>
      <xdr:colOff>79375</xdr:colOff>
      <xdr:row>77</xdr:row>
      <xdr:rowOff>117182</xdr:rowOff>
    </xdr:to>
    <xdr:sp macro="" textlink="">
      <xdr:nvSpPr>
        <xdr:cNvPr id="414" name="円/楕円 413"/>
        <xdr:cNvSpPr/>
      </xdr:nvSpPr>
      <xdr:spPr>
        <a:xfrm>
          <a:off x="9588500" y="1321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133709</xdr:rowOff>
    </xdr:from>
    <xdr:ext cx="534377" cy="259045"/>
    <xdr:sp macro="" textlink="">
      <xdr:nvSpPr>
        <xdr:cNvPr id="415" name="テキスト ボックス 414"/>
        <xdr:cNvSpPr txBox="1"/>
      </xdr:nvSpPr>
      <xdr:spPr>
        <a:xfrm>
          <a:off x="9372111" y="1299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22,829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106959</xdr:rowOff>
    </xdr:from>
    <xdr:to>
      <xdr:col>12</xdr:col>
      <xdr:colOff>561975</xdr:colOff>
      <xdr:row>78</xdr:row>
      <xdr:rowOff>37109</xdr:rowOff>
    </xdr:to>
    <xdr:sp macro="" textlink="">
      <xdr:nvSpPr>
        <xdr:cNvPr id="416" name="円/楕円 415"/>
        <xdr:cNvSpPr/>
      </xdr:nvSpPr>
      <xdr:spPr>
        <a:xfrm>
          <a:off x="8699500" y="1330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28236</xdr:rowOff>
    </xdr:from>
    <xdr:ext cx="469744" cy="259045"/>
    <xdr:sp macro="" textlink="">
      <xdr:nvSpPr>
        <xdr:cNvPr id="417" name="テキスト ボックス 416"/>
        <xdr:cNvSpPr txBox="1"/>
      </xdr:nvSpPr>
      <xdr:spPr>
        <a:xfrm>
          <a:off x="8515427" y="1340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8" name="直線コネクタ 42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9" name="テキスト ボックス 42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0" name="直線コネクタ 42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1" name="テキスト ボックス 43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3" name="テキスト ボックス 43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4" name="直線コネクタ 43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5" name="テキスト ボックス 43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6" name="直線コネクタ 43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7" name="テキスト ボックス 43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158655</xdr:rowOff>
    </xdr:from>
    <xdr:to>
      <xdr:col>15</xdr:col>
      <xdr:colOff>180340</xdr:colOff>
      <xdr:row>99</xdr:row>
      <xdr:rowOff>34925</xdr:rowOff>
    </xdr:to>
    <xdr:cxnSp macro="">
      <xdr:nvCxnSpPr>
        <xdr:cNvPr id="441" name="直線コネクタ 440"/>
        <xdr:cNvCxnSpPr/>
      </xdr:nvCxnSpPr>
      <xdr:spPr>
        <a:xfrm flipV="1">
          <a:off x="10475595" y="15589155"/>
          <a:ext cx="1270" cy="1419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38752</xdr:rowOff>
    </xdr:from>
    <xdr:ext cx="378565" cy="259045"/>
    <xdr:sp macro="" textlink="">
      <xdr:nvSpPr>
        <xdr:cNvPr id="442" name="普通建設事業費 （ うち更新整備　）最小値テキスト"/>
        <xdr:cNvSpPr txBox="1"/>
      </xdr:nvSpPr>
      <xdr:spPr>
        <a:xfrm>
          <a:off x="10528300" y="1701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15</xdr:col>
      <xdr:colOff>92075</xdr:colOff>
      <xdr:row>99</xdr:row>
      <xdr:rowOff>34925</xdr:rowOff>
    </xdr:from>
    <xdr:to>
      <xdr:col>15</xdr:col>
      <xdr:colOff>269875</xdr:colOff>
      <xdr:row>99</xdr:row>
      <xdr:rowOff>34925</xdr:rowOff>
    </xdr:to>
    <xdr:cxnSp macro="">
      <xdr:nvCxnSpPr>
        <xdr:cNvPr id="443" name="直線コネクタ 442"/>
        <xdr:cNvCxnSpPr/>
      </xdr:nvCxnSpPr>
      <xdr:spPr>
        <a:xfrm>
          <a:off x="10388600" y="1700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105332</xdr:rowOff>
    </xdr:from>
    <xdr:ext cx="534377" cy="259045"/>
    <xdr:sp macro="" textlink="">
      <xdr:nvSpPr>
        <xdr:cNvPr id="444" name="普通建設事業費 （ うち更新整備　）最大値テキスト"/>
        <xdr:cNvSpPr txBox="1"/>
      </xdr:nvSpPr>
      <xdr:spPr>
        <a:xfrm>
          <a:off x="10528300" y="1536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75,005</a:t>
          </a:r>
          <a:endParaRPr kumimoji="1" lang="ja-JP" altLang="en-US" sz="1000" b="1">
            <a:latin typeface="ＭＳ Ｐゴシック"/>
          </a:endParaRPr>
        </a:p>
      </xdr:txBody>
    </xdr:sp>
    <xdr:clientData/>
  </xdr:oneCellAnchor>
  <xdr:twoCellAnchor>
    <xdr:from>
      <xdr:col>15</xdr:col>
      <xdr:colOff>92075</xdr:colOff>
      <xdr:row>90</xdr:row>
      <xdr:rowOff>158655</xdr:rowOff>
    </xdr:from>
    <xdr:to>
      <xdr:col>15</xdr:col>
      <xdr:colOff>269875</xdr:colOff>
      <xdr:row>90</xdr:row>
      <xdr:rowOff>158655</xdr:rowOff>
    </xdr:to>
    <xdr:cxnSp macro="">
      <xdr:nvCxnSpPr>
        <xdr:cNvPr id="445" name="直線コネクタ 444"/>
        <xdr:cNvCxnSpPr/>
      </xdr:nvCxnSpPr>
      <xdr:spPr>
        <a:xfrm>
          <a:off x="10388600" y="155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38088</xdr:rowOff>
    </xdr:from>
    <xdr:to>
      <xdr:col>15</xdr:col>
      <xdr:colOff>180975</xdr:colOff>
      <xdr:row>97</xdr:row>
      <xdr:rowOff>66129</xdr:rowOff>
    </xdr:to>
    <xdr:cxnSp macro="">
      <xdr:nvCxnSpPr>
        <xdr:cNvPr id="446" name="直線コネクタ 445"/>
        <xdr:cNvCxnSpPr/>
      </xdr:nvCxnSpPr>
      <xdr:spPr>
        <a:xfrm>
          <a:off x="9639300" y="16325838"/>
          <a:ext cx="838200" cy="37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100309</xdr:rowOff>
    </xdr:from>
    <xdr:ext cx="534377" cy="259045"/>
    <xdr:sp macro="" textlink="">
      <xdr:nvSpPr>
        <xdr:cNvPr id="447" name="普通建設事業費 （ うち更新整備　）平均値テキスト"/>
        <xdr:cNvSpPr txBox="1"/>
      </xdr:nvSpPr>
      <xdr:spPr>
        <a:xfrm>
          <a:off x="10528300" y="16388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77432</xdr:rowOff>
    </xdr:from>
    <xdr:to>
      <xdr:col>15</xdr:col>
      <xdr:colOff>231775</xdr:colOff>
      <xdr:row>97</xdr:row>
      <xdr:rowOff>7582</xdr:rowOff>
    </xdr:to>
    <xdr:sp macro="" textlink="">
      <xdr:nvSpPr>
        <xdr:cNvPr id="448" name="フローチャート : 判断 447"/>
        <xdr:cNvSpPr/>
      </xdr:nvSpPr>
      <xdr:spPr>
        <a:xfrm>
          <a:off x="104267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38088</xdr:rowOff>
    </xdr:from>
    <xdr:to>
      <xdr:col>14</xdr:col>
      <xdr:colOff>28575</xdr:colOff>
      <xdr:row>97</xdr:row>
      <xdr:rowOff>59310</xdr:rowOff>
    </xdr:to>
    <xdr:cxnSp macro="">
      <xdr:nvCxnSpPr>
        <xdr:cNvPr id="449" name="直線コネクタ 448"/>
        <xdr:cNvCxnSpPr/>
      </xdr:nvCxnSpPr>
      <xdr:spPr>
        <a:xfrm flipV="1">
          <a:off x="8750300" y="16325838"/>
          <a:ext cx="889000" cy="36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1612</xdr:rowOff>
    </xdr:from>
    <xdr:to>
      <xdr:col>14</xdr:col>
      <xdr:colOff>79375</xdr:colOff>
      <xdr:row>97</xdr:row>
      <xdr:rowOff>103212</xdr:rowOff>
    </xdr:to>
    <xdr:sp macro="" textlink="">
      <xdr:nvSpPr>
        <xdr:cNvPr id="450" name="フローチャート : 判断 449"/>
        <xdr:cNvSpPr/>
      </xdr:nvSpPr>
      <xdr:spPr>
        <a:xfrm>
          <a:off x="9588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94339</xdr:rowOff>
    </xdr:from>
    <xdr:ext cx="534377" cy="259045"/>
    <xdr:sp macro="" textlink="">
      <xdr:nvSpPr>
        <xdr:cNvPr id="451" name="テキスト ボックス 450"/>
        <xdr:cNvSpPr txBox="1"/>
      </xdr:nvSpPr>
      <xdr:spPr>
        <a:xfrm>
          <a:off x="9372111" y="1672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16814</xdr:rowOff>
    </xdr:from>
    <xdr:to>
      <xdr:col>12</xdr:col>
      <xdr:colOff>561975</xdr:colOff>
      <xdr:row>96</xdr:row>
      <xdr:rowOff>118414</xdr:rowOff>
    </xdr:to>
    <xdr:sp macro="" textlink="">
      <xdr:nvSpPr>
        <xdr:cNvPr id="452" name="フローチャート : 判断 451"/>
        <xdr:cNvSpPr/>
      </xdr:nvSpPr>
      <xdr:spPr>
        <a:xfrm>
          <a:off x="8699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134941</xdr:rowOff>
    </xdr:from>
    <xdr:ext cx="534377" cy="259045"/>
    <xdr:sp macro="" textlink="">
      <xdr:nvSpPr>
        <xdr:cNvPr id="453" name="テキスト ボックス 452"/>
        <xdr:cNvSpPr txBox="1"/>
      </xdr:nvSpPr>
      <xdr:spPr>
        <a:xfrm>
          <a:off x="8483111" y="162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15329</xdr:rowOff>
    </xdr:from>
    <xdr:to>
      <xdr:col>15</xdr:col>
      <xdr:colOff>231775</xdr:colOff>
      <xdr:row>97</xdr:row>
      <xdr:rowOff>116929</xdr:rowOff>
    </xdr:to>
    <xdr:sp macro="" textlink="">
      <xdr:nvSpPr>
        <xdr:cNvPr id="459" name="円/楕円 458"/>
        <xdr:cNvSpPr/>
      </xdr:nvSpPr>
      <xdr:spPr>
        <a:xfrm>
          <a:off x="10426700" y="1664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165206</xdr:rowOff>
    </xdr:from>
    <xdr:ext cx="534377" cy="259045"/>
    <xdr:sp macro="" textlink="">
      <xdr:nvSpPr>
        <xdr:cNvPr id="460" name="普通建設事業費 （ うち更新整備　）該当値テキスト"/>
        <xdr:cNvSpPr txBox="1"/>
      </xdr:nvSpPr>
      <xdr:spPr>
        <a:xfrm>
          <a:off x="10528300" y="166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16,862</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158738</xdr:rowOff>
    </xdr:from>
    <xdr:to>
      <xdr:col>14</xdr:col>
      <xdr:colOff>79375</xdr:colOff>
      <xdr:row>95</xdr:row>
      <xdr:rowOff>88888</xdr:rowOff>
    </xdr:to>
    <xdr:sp macro="" textlink="">
      <xdr:nvSpPr>
        <xdr:cNvPr id="461" name="円/楕円 460"/>
        <xdr:cNvSpPr/>
      </xdr:nvSpPr>
      <xdr:spPr>
        <a:xfrm>
          <a:off x="9588500" y="1627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105415</xdr:rowOff>
    </xdr:from>
    <xdr:ext cx="534377" cy="259045"/>
    <xdr:sp macro="" textlink="">
      <xdr:nvSpPr>
        <xdr:cNvPr id="462" name="テキスト ボックス 461"/>
        <xdr:cNvSpPr txBox="1"/>
      </xdr:nvSpPr>
      <xdr:spPr>
        <a:xfrm>
          <a:off x="9372111" y="1605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36,334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8510</xdr:rowOff>
    </xdr:from>
    <xdr:to>
      <xdr:col>12</xdr:col>
      <xdr:colOff>561975</xdr:colOff>
      <xdr:row>97</xdr:row>
      <xdr:rowOff>110110</xdr:rowOff>
    </xdr:to>
    <xdr:sp macro="" textlink="">
      <xdr:nvSpPr>
        <xdr:cNvPr id="463" name="円/楕円 462"/>
        <xdr:cNvSpPr/>
      </xdr:nvSpPr>
      <xdr:spPr>
        <a:xfrm>
          <a:off x="8699500" y="1663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101237</xdr:rowOff>
    </xdr:from>
    <xdr:ext cx="534377" cy="259045"/>
    <xdr:sp macro="" textlink="">
      <xdr:nvSpPr>
        <xdr:cNvPr id="464" name="テキスト ボックス 463"/>
        <xdr:cNvSpPr txBox="1"/>
      </xdr:nvSpPr>
      <xdr:spPr>
        <a:xfrm>
          <a:off x="8483111" y="1673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17,220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8" name="テキスト ボックス 47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0" name="テキスト ボックス 47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2" name="テキスト ボックス 48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4" name="テキスト ボックス 48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55621</xdr:rowOff>
    </xdr:from>
    <xdr:to>
      <xdr:col>23</xdr:col>
      <xdr:colOff>516889</xdr:colOff>
      <xdr:row>38</xdr:row>
      <xdr:rowOff>139700</xdr:rowOff>
    </xdr:to>
    <xdr:cxnSp macro="">
      <xdr:nvCxnSpPr>
        <xdr:cNvPr id="486" name="直線コネクタ 485"/>
        <xdr:cNvCxnSpPr/>
      </xdr:nvCxnSpPr>
      <xdr:spPr>
        <a:xfrm flipV="1">
          <a:off x="16317595" y="5370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3446</xdr:rowOff>
    </xdr:from>
    <xdr:ext cx="249299" cy="259045"/>
    <xdr:sp macro="" textlink="">
      <xdr:nvSpPr>
        <xdr:cNvPr id="487" name="災害復旧事業費最小値テキスト"/>
        <xdr:cNvSpPr txBox="1"/>
      </xdr:nvSpPr>
      <xdr:spPr>
        <a:xfrm>
          <a:off x="16370300" y="6689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2298</xdr:rowOff>
    </xdr:from>
    <xdr:ext cx="534377" cy="259045"/>
    <xdr:sp macro="" textlink="">
      <xdr:nvSpPr>
        <xdr:cNvPr id="489" name="災害復旧事業費最大値テキスト"/>
        <xdr:cNvSpPr txBox="1"/>
      </xdr:nvSpPr>
      <xdr:spPr>
        <a:xfrm>
          <a:off x="16370300" y="514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31</xdr:row>
      <xdr:rowOff>55621</xdr:rowOff>
    </xdr:from>
    <xdr:to>
      <xdr:col>23</xdr:col>
      <xdr:colOff>606425</xdr:colOff>
      <xdr:row>31</xdr:row>
      <xdr:rowOff>55621</xdr:rowOff>
    </xdr:to>
    <xdr:cxnSp macro="">
      <xdr:nvCxnSpPr>
        <xdr:cNvPr id="490" name="直線コネクタ 489"/>
        <xdr:cNvCxnSpPr/>
      </xdr:nvCxnSpPr>
      <xdr:spPr>
        <a:xfrm>
          <a:off x="16230600" y="537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139060</xdr:rowOff>
    </xdr:from>
    <xdr:to>
      <xdr:col>23</xdr:col>
      <xdr:colOff>517525</xdr:colOff>
      <xdr:row>38</xdr:row>
      <xdr:rowOff>139609</xdr:rowOff>
    </xdr:to>
    <xdr:cxnSp macro="">
      <xdr:nvCxnSpPr>
        <xdr:cNvPr id="491" name="直線コネクタ 490"/>
        <xdr:cNvCxnSpPr/>
      </xdr:nvCxnSpPr>
      <xdr:spPr>
        <a:xfrm flipV="1">
          <a:off x="15481300" y="6654160"/>
          <a:ext cx="8382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92346</xdr:rowOff>
    </xdr:from>
    <xdr:ext cx="378565" cy="259045"/>
    <xdr:sp macro="" textlink="">
      <xdr:nvSpPr>
        <xdr:cNvPr id="492" name="災害復旧事業費平均値テキスト"/>
        <xdr:cNvSpPr txBox="1"/>
      </xdr:nvSpPr>
      <xdr:spPr>
        <a:xfrm>
          <a:off x="16370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69469</xdr:rowOff>
    </xdr:from>
    <xdr:to>
      <xdr:col>23</xdr:col>
      <xdr:colOff>568325</xdr:colOff>
      <xdr:row>38</xdr:row>
      <xdr:rowOff>171069</xdr:rowOff>
    </xdr:to>
    <xdr:sp macro="" textlink="">
      <xdr:nvSpPr>
        <xdr:cNvPr id="493" name="フローチャート : 判断 492"/>
        <xdr:cNvSpPr/>
      </xdr:nvSpPr>
      <xdr:spPr>
        <a:xfrm>
          <a:off x="16268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128590</xdr:rowOff>
    </xdr:from>
    <xdr:to>
      <xdr:col>22</xdr:col>
      <xdr:colOff>365125</xdr:colOff>
      <xdr:row>38</xdr:row>
      <xdr:rowOff>139609</xdr:rowOff>
    </xdr:to>
    <xdr:cxnSp macro="">
      <xdr:nvCxnSpPr>
        <xdr:cNvPr id="494" name="直線コネクタ 493"/>
        <xdr:cNvCxnSpPr/>
      </xdr:nvCxnSpPr>
      <xdr:spPr>
        <a:xfrm>
          <a:off x="14592300" y="6643690"/>
          <a:ext cx="889000" cy="1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69012</xdr:rowOff>
    </xdr:from>
    <xdr:to>
      <xdr:col>22</xdr:col>
      <xdr:colOff>415925</xdr:colOff>
      <xdr:row>38</xdr:row>
      <xdr:rowOff>170612</xdr:rowOff>
    </xdr:to>
    <xdr:sp macro="" textlink="">
      <xdr:nvSpPr>
        <xdr:cNvPr id="495" name="フローチャート : 判断 494"/>
        <xdr:cNvSpPr/>
      </xdr:nvSpPr>
      <xdr:spPr>
        <a:xfrm>
          <a:off x="15430500" y="658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15689</xdr:rowOff>
    </xdr:from>
    <xdr:ext cx="378565" cy="259045"/>
    <xdr:sp macro="" textlink="">
      <xdr:nvSpPr>
        <xdr:cNvPr id="496" name="テキスト ボックス 495"/>
        <xdr:cNvSpPr txBox="1"/>
      </xdr:nvSpPr>
      <xdr:spPr>
        <a:xfrm>
          <a:off x="15292017" y="6359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128590</xdr:rowOff>
    </xdr:from>
    <xdr:to>
      <xdr:col>21</xdr:col>
      <xdr:colOff>161925</xdr:colOff>
      <xdr:row>38</xdr:row>
      <xdr:rowOff>139060</xdr:rowOff>
    </xdr:to>
    <xdr:cxnSp macro="">
      <xdr:nvCxnSpPr>
        <xdr:cNvPr id="497" name="直線コネクタ 496"/>
        <xdr:cNvCxnSpPr/>
      </xdr:nvCxnSpPr>
      <xdr:spPr>
        <a:xfrm flipV="1">
          <a:off x="13703300" y="6643690"/>
          <a:ext cx="889000" cy="1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82545</xdr:rowOff>
    </xdr:from>
    <xdr:to>
      <xdr:col>21</xdr:col>
      <xdr:colOff>212725</xdr:colOff>
      <xdr:row>38</xdr:row>
      <xdr:rowOff>12695</xdr:rowOff>
    </xdr:to>
    <xdr:sp macro="" textlink="">
      <xdr:nvSpPr>
        <xdr:cNvPr id="498" name="フローチャート : 判断 497"/>
        <xdr:cNvSpPr/>
      </xdr:nvSpPr>
      <xdr:spPr>
        <a:xfrm>
          <a:off x="14541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29222</xdr:rowOff>
    </xdr:from>
    <xdr:ext cx="469744" cy="259045"/>
    <xdr:sp macro="" textlink="">
      <xdr:nvSpPr>
        <xdr:cNvPr id="499" name="テキスト ボックス 498"/>
        <xdr:cNvSpPr txBox="1"/>
      </xdr:nvSpPr>
      <xdr:spPr>
        <a:xfrm>
          <a:off x="14357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137506</xdr:rowOff>
    </xdr:from>
    <xdr:to>
      <xdr:col>19</xdr:col>
      <xdr:colOff>644525</xdr:colOff>
      <xdr:row>38</xdr:row>
      <xdr:rowOff>139060</xdr:rowOff>
    </xdr:to>
    <xdr:cxnSp macro="">
      <xdr:nvCxnSpPr>
        <xdr:cNvPr id="500" name="直線コネクタ 499"/>
        <xdr:cNvCxnSpPr/>
      </xdr:nvCxnSpPr>
      <xdr:spPr>
        <a:xfrm>
          <a:off x="12814300" y="6652606"/>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69332</xdr:rowOff>
    </xdr:from>
    <xdr:to>
      <xdr:col>20</xdr:col>
      <xdr:colOff>9525</xdr:colOff>
      <xdr:row>37</xdr:row>
      <xdr:rowOff>170932</xdr:rowOff>
    </xdr:to>
    <xdr:sp macro="" textlink="">
      <xdr:nvSpPr>
        <xdr:cNvPr id="501" name="フローチャート : 判断 500"/>
        <xdr:cNvSpPr/>
      </xdr:nvSpPr>
      <xdr:spPr>
        <a:xfrm>
          <a:off x="136525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16009</xdr:rowOff>
    </xdr:from>
    <xdr:ext cx="469744" cy="259045"/>
    <xdr:sp macro="" textlink="">
      <xdr:nvSpPr>
        <xdr:cNvPr id="502" name="テキスト ボックス 501"/>
        <xdr:cNvSpPr txBox="1"/>
      </xdr:nvSpPr>
      <xdr:spPr>
        <a:xfrm>
          <a:off x="13468427" y="618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40254</xdr:rowOff>
    </xdr:from>
    <xdr:to>
      <xdr:col>18</xdr:col>
      <xdr:colOff>492125</xdr:colOff>
      <xdr:row>37</xdr:row>
      <xdr:rowOff>141854</xdr:rowOff>
    </xdr:to>
    <xdr:sp macro="" textlink="">
      <xdr:nvSpPr>
        <xdr:cNvPr id="503" name="フローチャート : 判断 502"/>
        <xdr:cNvSpPr/>
      </xdr:nvSpPr>
      <xdr:spPr>
        <a:xfrm>
          <a:off x="12763500" y="638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158381</xdr:rowOff>
    </xdr:from>
    <xdr:ext cx="469744" cy="259045"/>
    <xdr:sp macro="" textlink="">
      <xdr:nvSpPr>
        <xdr:cNvPr id="504" name="テキスト ボックス 503"/>
        <xdr:cNvSpPr txBox="1"/>
      </xdr:nvSpPr>
      <xdr:spPr>
        <a:xfrm>
          <a:off x="12579427" y="615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88260</xdr:rowOff>
    </xdr:from>
    <xdr:to>
      <xdr:col>23</xdr:col>
      <xdr:colOff>568325</xdr:colOff>
      <xdr:row>39</xdr:row>
      <xdr:rowOff>18410</xdr:rowOff>
    </xdr:to>
    <xdr:sp macro="" textlink="">
      <xdr:nvSpPr>
        <xdr:cNvPr id="510" name="円/楕円 509"/>
        <xdr:cNvSpPr/>
      </xdr:nvSpPr>
      <xdr:spPr>
        <a:xfrm>
          <a:off x="16268700" y="660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47896</xdr:rowOff>
    </xdr:from>
    <xdr:ext cx="313932" cy="259045"/>
    <xdr:sp macro="" textlink="">
      <xdr:nvSpPr>
        <xdr:cNvPr id="511" name="災害復旧事業費該当値テキスト"/>
        <xdr:cNvSpPr txBox="1"/>
      </xdr:nvSpPr>
      <xdr:spPr>
        <a:xfrm>
          <a:off x="16370300" y="65629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88809</xdr:rowOff>
    </xdr:from>
    <xdr:to>
      <xdr:col>22</xdr:col>
      <xdr:colOff>415925</xdr:colOff>
      <xdr:row>39</xdr:row>
      <xdr:rowOff>18959</xdr:rowOff>
    </xdr:to>
    <xdr:sp macro="" textlink="">
      <xdr:nvSpPr>
        <xdr:cNvPr id="512" name="円/楕円 511"/>
        <xdr:cNvSpPr/>
      </xdr:nvSpPr>
      <xdr:spPr>
        <a:xfrm>
          <a:off x="15430500" y="660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10086</xdr:rowOff>
    </xdr:from>
    <xdr:ext cx="249299" cy="259045"/>
    <xdr:sp macro="" textlink="">
      <xdr:nvSpPr>
        <xdr:cNvPr id="513" name="テキスト ボックス 512"/>
        <xdr:cNvSpPr txBox="1"/>
      </xdr:nvSpPr>
      <xdr:spPr>
        <a:xfrm>
          <a:off x="15356649" y="6696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77790</xdr:rowOff>
    </xdr:from>
    <xdr:to>
      <xdr:col>21</xdr:col>
      <xdr:colOff>212725</xdr:colOff>
      <xdr:row>39</xdr:row>
      <xdr:rowOff>7940</xdr:rowOff>
    </xdr:to>
    <xdr:sp macro="" textlink="">
      <xdr:nvSpPr>
        <xdr:cNvPr id="514" name="円/楕円 513"/>
        <xdr:cNvSpPr/>
      </xdr:nvSpPr>
      <xdr:spPr>
        <a:xfrm>
          <a:off x="14541500" y="659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170517</xdr:rowOff>
    </xdr:from>
    <xdr:ext cx="378565" cy="259045"/>
    <xdr:sp macro="" textlink="">
      <xdr:nvSpPr>
        <xdr:cNvPr id="515" name="テキスト ボックス 514"/>
        <xdr:cNvSpPr txBox="1"/>
      </xdr:nvSpPr>
      <xdr:spPr>
        <a:xfrm>
          <a:off x="14403017" y="6685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88260</xdr:rowOff>
    </xdr:from>
    <xdr:to>
      <xdr:col>20</xdr:col>
      <xdr:colOff>9525</xdr:colOff>
      <xdr:row>39</xdr:row>
      <xdr:rowOff>18410</xdr:rowOff>
    </xdr:to>
    <xdr:sp macro="" textlink="">
      <xdr:nvSpPr>
        <xdr:cNvPr id="516" name="円/楕円 515"/>
        <xdr:cNvSpPr/>
      </xdr:nvSpPr>
      <xdr:spPr>
        <a:xfrm>
          <a:off x="13652500" y="660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9537</xdr:rowOff>
    </xdr:from>
    <xdr:ext cx="313932" cy="259045"/>
    <xdr:sp macro="" textlink="">
      <xdr:nvSpPr>
        <xdr:cNvPr id="517" name="テキスト ボックス 516"/>
        <xdr:cNvSpPr txBox="1"/>
      </xdr:nvSpPr>
      <xdr:spPr>
        <a:xfrm>
          <a:off x="13546333" y="66960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86706</xdr:rowOff>
    </xdr:from>
    <xdr:to>
      <xdr:col>18</xdr:col>
      <xdr:colOff>492125</xdr:colOff>
      <xdr:row>39</xdr:row>
      <xdr:rowOff>16856</xdr:rowOff>
    </xdr:to>
    <xdr:sp macro="" textlink="">
      <xdr:nvSpPr>
        <xdr:cNvPr id="518" name="円/楕円 517"/>
        <xdr:cNvSpPr/>
      </xdr:nvSpPr>
      <xdr:spPr>
        <a:xfrm>
          <a:off x="12763500" y="660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7983</xdr:rowOff>
    </xdr:from>
    <xdr:ext cx="313932" cy="259045"/>
    <xdr:sp macro="" textlink="">
      <xdr:nvSpPr>
        <xdr:cNvPr id="519" name="テキスト ボックス 518"/>
        <xdr:cNvSpPr txBox="1"/>
      </xdr:nvSpPr>
      <xdr:spPr>
        <a:xfrm>
          <a:off x="12657333" y="66945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3" name="テキスト ボックス 53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5" name="直線コネクタ 53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0" name="直線コネクタ 53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フローチャート : 判断 54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3" name="直線コネクタ 54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4" name="フローチャート : 判断 54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5" name="テキスト ボックス 54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6" name="直線コネクタ 54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7" name="フローチャート : 判断 54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8" name="テキスト ボックス 54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9" name="直線コネクタ 54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0" name="フローチャート : 判断 54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1" name="テキスト ボックス 55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フローチャート : 判断 55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3" name="テキスト ボックス 55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円/楕円 55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1" name="円/楕円 56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2" name="テキスト ボックス 56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3" name="円/楕円 56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4" name="テキスト ボックス 56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5" name="円/楕円 56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6" name="テキスト ボックス 56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円/楕円 56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8" name="テキスト ボックス 56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9" name="直線コネクタ 578"/>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0" name="テキスト ボックス 579"/>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1" name="直線コネクタ 58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2" name="テキスト ボックス 581"/>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3" name="直線コネクタ 582"/>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4" name="テキスト ボックス 583"/>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6" name="テキスト ボックス 58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7" name="直線コネクタ 586"/>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54627</xdr:rowOff>
    </xdr:from>
    <xdr:ext cx="531299" cy="259045"/>
    <xdr:sp macro="" textlink="">
      <xdr:nvSpPr>
        <xdr:cNvPr id="588" name="テキスト ボックス 587"/>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9" name="直線コネクタ 58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0" name="テキスト ボックス 58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1" name="直線コネクタ 590"/>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2" name="テキスト ボックス 591"/>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153788</xdr:rowOff>
    </xdr:from>
    <xdr:to>
      <xdr:col>23</xdr:col>
      <xdr:colOff>516889</xdr:colOff>
      <xdr:row>79</xdr:row>
      <xdr:rowOff>11027</xdr:rowOff>
    </xdr:to>
    <xdr:cxnSp macro="">
      <xdr:nvCxnSpPr>
        <xdr:cNvPr id="596" name="直線コネクタ 595"/>
        <xdr:cNvCxnSpPr/>
      </xdr:nvCxnSpPr>
      <xdr:spPr>
        <a:xfrm flipV="1">
          <a:off x="16317595" y="12155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14854</xdr:rowOff>
    </xdr:from>
    <xdr:ext cx="469744" cy="259045"/>
    <xdr:sp macro="" textlink="">
      <xdr:nvSpPr>
        <xdr:cNvPr id="597" name="公債費最小値テキスト"/>
        <xdr:cNvSpPr txBox="1"/>
      </xdr:nvSpPr>
      <xdr:spPr>
        <a:xfrm>
          <a:off x="16370300" y="1355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79</xdr:row>
      <xdr:rowOff>11027</xdr:rowOff>
    </xdr:from>
    <xdr:to>
      <xdr:col>23</xdr:col>
      <xdr:colOff>606425</xdr:colOff>
      <xdr:row>79</xdr:row>
      <xdr:rowOff>11027</xdr:rowOff>
    </xdr:to>
    <xdr:cxnSp macro="">
      <xdr:nvCxnSpPr>
        <xdr:cNvPr id="598" name="直線コネクタ 597"/>
        <xdr:cNvCxnSpPr/>
      </xdr:nvCxnSpPr>
      <xdr:spPr>
        <a:xfrm>
          <a:off x="16230600" y="13555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100465</xdr:rowOff>
    </xdr:from>
    <xdr:ext cx="599010" cy="259045"/>
    <xdr:sp macro="" textlink="">
      <xdr:nvSpPr>
        <xdr:cNvPr id="599" name="公債費最大値テキスト"/>
        <xdr:cNvSpPr txBox="1"/>
      </xdr:nvSpPr>
      <xdr:spPr>
        <a:xfrm>
          <a:off x="16370300" y="1193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70</xdr:row>
      <xdr:rowOff>153788</xdr:rowOff>
    </xdr:from>
    <xdr:to>
      <xdr:col>23</xdr:col>
      <xdr:colOff>606425</xdr:colOff>
      <xdr:row>70</xdr:row>
      <xdr:rowOff>153788</xdr:rowOff>
    </xdr:to>
    <xdr:cxnSp macro="">
      <xdr:nvCxnSpPr>
        <xdr:cNvPr id="600" name="直線コネクタ 599"/>
        <xdr:cNvCxnSpPr/>
      </xdr:nvCxnSpPr>
      <xdr:spPr>
        <a:xfrm>
          <a:off x="16230600" y="1215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80208</xdr:rowOff>
    </xdr:from>
    <xdr:to>
      <xdr:col>23</xdr:col>
      <xdr:colOff>517525</xdr:colOff>
      <xdr:row>76</xdr:row>
      <xdr:rowOff>93951</xdr:rowOff>
    </xdr:to>
    <xdr:cxnSp macro="">
      <xdr:nvCxnSpPr>
        <xdr:cNvPr id="601" name="直線コネクタ 600"/>
        <xdr:cNvCxnSpPr/>
      </xdr:nvCxnSpPr>
      <xdr:spPr>
        <a:xfrm flipV="1">
          <a:off x="15481300" y="13110408"/>
          <a:ext cx="838200" cy="13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52382</xdr:rowOff>
    </xdr:from>
    <xdr:ext cx="534377" cy="259045"/>
    <xdr:sp macro="" textlink="">
      <xdr:nvSpPr>
        <xdr:cNvPr id="602" name="公債費平均値テキスト"/>
        <xdr:cNvSpPr txBox="1"/>
      </xdr:nvSpPr>
      <xdr:spPr>
        <a:xfrm>
          <a:off x="16370300" y="13082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73955</xdr:rowOff>
    </xdr:from>
    <xdr:to>
      <xdr:col>23</xdr:col>
      <xdr:colOff>568325</xdr:colOff>
      <xdr:row>77</xdr:row>
      <xdr:rowOff>4105</xdr:rowOff>
    </xdr:to>
    <xdr:sp macro="" textlink="">
      <xdr:nvSpPr>
        <xdr:cNvPr id="603" name="フローチャート : 判断 602"/>
        <xdr:cNvSpPr/>
      </xdr:nvSpPr>
      <xdr:spPr>
        <a:xfrm>
          <a:off x="162687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76721</xdr:rowOff>
    </xdr:from>
    <xdr:to>
      <xdr:col>22</xdr:col>
      <xdr:colOff>365125</xdr:colOff>
      <xdr:row>76</xdr:row>
      <xdr:rowOff>93951</xdr:rowOff>
    </xdr:to>
    <xdr:cxnSp macro="">
      <xdr:nvCxnSpPr>
        <xdr:cNvPr id="604" name="直線コネクタ 603"/>
        <xdr:cNvCxnSpPr/>
      </xdr:nvCxnSpPr>
      <xdr:spPr>
        <a:xfrm>
          <a:off x="14592300" y="13106921"/>
          <a:ext cx="889000" cy="1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103374</xdr:rowOff>
    </xdr:from>
    <xdr:to>
      <xdr:col>22</xdr:col>
      <xdr:colOff>415925</xdr:colOff>
      <xdr:row>77</xdr:row>
      <xdr:rowOff>33524</xdr:rowOff>
    </xdr:to>
    <xdr:sp macro="" textlink="">
      <xdr:nvSpPr>
        <xdr:cNvPr id="605" name="フローチャート : 判断 604"/>
        <xdr:cNvSpPr/>
      </xdr:nvSpPr>
      <xdr:spPr>
        <a:xfrm>
          <a:off x="15430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24651</xdr:rowOff>
    </xdr:from>
    <xdr:ext cx="534377" cy="259045"/>
    <xdr:sp macro="" textlink="">
      <xdr:nvSpPr>
        <xdr:cNvPr id="606" name="テキスト ボックス 605"/>
        <xdr:cNvSpPr txBox="1"/>
      </xdr:nvSpPr>
      <xdr:spPr>
        <a:xfrm>
          <a:off x="15214111" y="1322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76721</xdr:rowOff>
    </xdr:from>
    <xdr:to>
      <xdr:col>21</xdr:col>
      <xdr:colOff>161925</xdr:colOff>
      <xdr:row>76</xdr:row>
      <xdr:rowOff>97123</xdr:rowOff>
    </xdr:to>
    <xdr:cxnSp macro="">
      <xdr:nvCxnSpPr>
        <xdr:cNvPr id="607" name="直線コネクタ 606"/>
        <xdr:cNvCxnSpPr/>
      </xdr:nvCxnSpPr>
      <xdr:spPr>
        <a:xfrm flipV="1">
          <a:off x="13703300" y="13106921"/>
          <a:ext cx="889000" cy="2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131949</xdr:rowOff>
    </xdr:from>
    <xdr:to>
      <xdr:col>21</xdr:col>
      <xdr:colOff>212725</xdr:colOff>
      <xdr:row>76</xdr:row>
      <xdr:rowOff>62099</xdr:rowOff>
    </xdr:to>
    <xdr:sp macro="" textlink="">
      <xdr:nvSpPr>
        <xdr:cNvPr id="608" name="フローチャート : 判断 607"/>
        <xdr:cNvSpPr/>
      </xdr:nvSpPr>
      <xdr:spPr>
        <a:xfrm>
          <a:off x="14541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78626</xdr:rowOff>
    </xdr:from>
    <xdr:ext cx="534377" cy="259045"/>
    <xdr:sp macro="" textlink="">
      <xdr:nvSpPr>
        <xdr:cNvPr id="609" name="テキスト ボックス 608"/>
        <xdr:cNvSpPr txBox="1"/>
      </xdr:nvSpPr>
      <xdr:spPr>
        <a:xfrm>
          <a:off x="14325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97123</xdr:rowOff>
    </xdr:from>
    <xdr:to>
      <xdr:col>19</xdr:col>
      <xdr:colOff>644525</xdr:colOff>
      <xdr:row>76</xdr:row>
      <xdr:rowOff>142615</xdr:rowOff>
    </xdr:to>
    <xdr:cxnSp macro="">
      <xdr:nvCxnSpPr>
        <xdr:cNvPr id="610" name="直線コネクタ 609"/>
        <xdr:cNvCxnSpPr/>
      </xdr:nvCxnSpPr>
      <xdr:spPr>
        <a:xfrm flipV="1">
          <a:off x="12814300" y="13127323"/>
          <a:ext cx="889000" cy="4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134248</xdr:rowOff>
    </xdr:from>
    <xdr:to>
      <xdr:col>20</xdr:col>
      <xdr:colOff>9525</xdr:colOff>
      <xdr:row>76</xdr:row>
      <xdr:rowOff>64399</xdr:rowOff>
    </xdr:to>
    <xdr:sp macro="" textlink="">
      <xdr:nvSpPr>
        <xdr:cNvPr id="611" name="フローチャート : 判断 610"/>
        <xdr:cNvSpPr/>
      </xdr:nvSpPr>
      <xdr:spPr>
        <a:xfrm>
          <a:off x="13652500" y="129929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80925</xdr:rowOff>
    </xdr:from>
    <xdr:ext cx="534377" cy="259045"/>
    <xdr:sp macro="" textlink="">
      <xdr:nvSpPr>
        <xdr:cNvPr id="612" name="テキスト ボックス 611"/>
        <xdr:cNvSpPr txBox="1"/>
      </xdr:nvSpPr>
      <xdr:spPr>
        <a:xfrm>
          <a:off x="13436111" y="1276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132205</xdr:rowOff>
    </xdr:from>
    <xdr:to>
      <xdr:col>18</xdr:col>
      <xdr:colOff>492125</xdr:colOff>
      <xdr:row>76</xdr:row>
      <xdr:rowOff>62356</xdr:rowOff>
    </xdr:to>
    <xdr:sp macro="" textlink="">
      <xdr:nvSpPr>
        <xdr:cNvPr id="613" name="フローチャート : 判断 612"/>
        <xdr:cNvSpPr/>
      </xdr:nvSpPr>
      <xdr:spPr>
        <a:xfrm>
          <a:off x="12763500" y="12990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78882</xdr:rowOff>
    </xdr:from>
    <xdr:ext cx="534377" cy="259045"/>
    <xdr:sp macro="" textlink="">
      <xdr:nvSpPr>
        <xdr:cNvPr id="614" name="テキスト ボックス 613"/>
        <xdr:cNvSpPr txBox="1"/>
      </xdr:nvSpPr>
      <xdr:spPr>
        <a:xfrm>
          <a:off x="12547111" y="1276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29408</xdr:rowOff>
    </xdr:from>
    <xdr:to>
      <xdr:col>23</xdr:col>
      <xdr:colOff>568325</xdr:colOff>
      <xdr:row>76</xdr:row>
      <xdr:rowOff>131008</xdr:rowOff>
    </xdr:to>
    <xdr:sp macro="" textlink="">
      <xdr:nvSpPr>
        <xdr:cNvPr id="620" name="円/楕円 619"/>
        <xdr:cNvSpPr/>
      </xdr:nvSpPr>
      <xdr:spPr>
        <a:xfrm>
          <a:off x="16268700" y="1305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52284</xdr:rowOff>
    </xdr:from>
    <xdr:ext cx="534377" cy="259045"/>
    <xdr:sp macro="" textlink="">
      <xdr:nvSpPr>
        <xdr:cNvPr id="621" name="公債費該当値テキスト"/>
        <xdr:cNvSpPr txBox="1"/>
      </xdr:nvSpPr>
      <xdr:spPr>
        <a:xfrm>
          <a:off x="16370300" y="1291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40,164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43151</xdr:rowOff>
    </xdr:from>
    <xdr:to>
      <xdr:col>22</xdr:col>
      <xdr:colOff>415925</xdr:colOff>
      <xdr:row>76</xdr:row>
      <xdr:rowOff>144751</xdr:rowOff>
    </xdr:to>
    <xdr:sp macro="" textlink="">
      <xdr:nvSpPr>
        <xdr:cNvPr id="622" name="円/楕円 621"/>
        <xdr:cNvSpPr/>
      </xdr:nvSpPr>
      <xdr:spPr>
        <a:xfrm>
          <a:off x="15430500" y="1307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161279</xdr:rowOff>
    </xdr:from>
    <xdr:ext cx="534377" cy="259045"/>
    <xdr:sp macro="" textlink="">
      <xdr:nvSpPr>
        <xdr:cNvPr id="623" name="テキスト ボックス 622"/>
        <xdr:cNvSpPr txBox="1"/>
      </xdr:nvSpPr>
      <xdr:spPr>
        <a:xfrm>
          <a:off x="15214111" y="1284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39,202</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25921</xdr:rowOff>
    </xdr:from>
    <xdr:to>
      <xdr:col>21</xdr:col>
      <xdr:colOff>212725</xdr:colOff>
      <xdr:row>76</xdr:row>
      <xdr:rowOff>127521</xdr:rowOff>
    </xdr:to>
    <xdr:sp macro="" textlink="">
      <xdr:nvSpPr>
        <xdr:cNvPr id="624" name="円/楕円 623"/>
        <xdr:cNvSpPr/>
      </xdr:nvSpPr>
      <xdr:spPr>
        <a:xfrm>
          <a:off x="14541500" y="1305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118648</xdr:rowOff>
    </xdr:from>
    <xdr:ext cx="534377" cy="259045"/>
    <xdr:sp macro="" textlink="">
      <xdr:nvSpPr>
        <xdr:cNvPr id="625" name="テキスト ボックス 624"/>
        <xdr:cNvSpPr txBox="1"/>
      </xdr:nvSpPr>
      <xdr:spPr>
        <a:xfrm>
          <a:off x="14325111" y="1314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40,408</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46323</xdr:rowOff>
    </xdr:from>
    <xdr:to>
      <xdr:col>20</xdr:col>
      <xdr:colOff>9525</xdr:colOff>
      <xdr:row>76</xdr:row>
      <xdr:rowOff>147923</xdr:rowOff>
    </xdr:to>
    <xdr:sp macro="" textlink="">
      <xdr:nvSpPr>
        <xdr:cNvPr id="626" name="円/楕円 625"/>
        <xdr:cNvSpPr/>
      </xdr:nvSpPr>
      <xdr:spPr>
        <a:xfrm>
          <a:off x="13652500" y="1307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139050</xdr:rowOff>
    </xdr:from>
    <xdr:ext cx="534377" cy="259045"/>
    <xdr:sp macro="" textlink="">
      <xdr:nvSpPr>
        <xdr:cNvPr id="627" name="テキスト ボックス 626"/>
        <xdr:cNvSpPr txBox="1"/>
      </xdr:nvSpPr>
      <xdr:spPr>
        <a:xfrm>
          <a:off x="13436111" y="1316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38,980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91815</xdr:rowOff>
    </xdr:from>
    <xdr:to>
      <xdr:col>18</xdr:col>
      <xdr:colOff>492125</xdr:colOff>
      <xdr:row>77</xdr:row>
      <xdr:rowOff>21965</xdr:rowOff>
    </xdr:to>
    <xdr:sp macro="" textlink="">
      <xdr:nvSpPr>
        <xdr:cNvPr id="628" name="円/楕円 627"/>
        <xdr:cNvSpPr/>
      </xdr:nvSpPr>
      <xdr:spPr>
        <a:xfrm>
          <a:off x="12763500" y="1312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13092</xdr:rowOff>
    </xdr:from>
    <xdr:ext cx="534377" cy="259045"/>
    <xdr:sp macro="" textlink="">
      <xdr:nvSpPr>
        <xdr:cNvPr id="629" name="テキスト ボックス 628"/>
        <xdr:cNvSpPr txBox="1"/>
      </xdr:nvSpPr>
      <xdr:spPr>
        <a:xfrm>
          <a:off x="12547111" y="1321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35,796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0" name="直線コネクタ 63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1" name="テキスト ボックス 64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2" name="直線コネクタ 64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3" name="テキスト ボックス 64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4" name="直線コネクタ 64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5" name="テキスト ボックス 64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6" name="直線コネクタ 64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7" name="テキスト ボックス 64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95388</xdr:rowOff>
    </xdr:from>
    <xdr:to>
      <xdr:col>23</xdr:col>
      <xdr:colOff>516889</xdr:colOff>
      <xdr:row>98</xdr:row>
      <xdr:rowOff>139170</xdr:rowOff>
    </xdr:to>
    <xdr:cxnSp macro="">
      <xdr:nvCxnSpPr>
        <xdr:cNvPr id="651" name="直線コネクタ 650"/>
        <xdr:cNvCxnSpPr/>
      </xdr:nvCxnSpPr>
      <xdr:spPr>
        <a:xfrm flipV="1">
          <a:off x="16317595" y="15525888"/>
          <a:ext cx="1269" cy="141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142997</xdr:rowOff>
    </xdr:from>
    <xdr:ext cx="313932" cy="259045"/>
    <xdr:sp macro="" textlink="">
      <xdr:nvSpPr>
        <xdr:cNvPr id="652" name="積立金最小値テキスト"/>
        <xdr:cNvSpPr txBox="1"/>
      </xdr:nvSpPr>
      <xdr:spPr>
        <a:xfrm>
          <a:off x="16370300" y="16945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428625</xdr:colOff>
      <xdr:row>98</xdr:row>
      <xdr:rowOff>139170</xdr:rowOff>
    </xdr:from>
    <xdr:to>
      <xdr:col>23</xdr:col>
      <xdr:colOff>606425</xdr:colOff>
      <xdr:row>98</xdr:row>
      <xdr:rowOff>139170</xdr:rowOff>
    </xdr:to>
    <xdr:cxnSp macro="">
      <xdr:nvCxnSpPr>
        <xdr:cNvPr id="653" name="直線コネクタ 652"/>
        <xdr:cNvCxnSpPr/>
      </xdr:nvCxnSpPr>
      <xdr:spPr>
        <a:xfrm>
          <a:off x="16230600" y="1694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42065</xdr:rowOff>
    </xdr:from>
    <xdr:ext cx="599010" cy="259045"/>
    <xdr:sp macro="" textlink="">
      <xdr:nvSpPr>
        <xdr:cNvPr id="654" name="積立金最大値テキスト"/>
        <xdr:cNvSpPr txBox="1"/>
      </xdr:nvSpPr>
      <xdr:spPr>
        <a:xfrm>
          <a:off x="16370300" y="1530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154,846</a:t>
          </a:r>
          <a:endParaRPr kumimoji="1" lang="ja-JP" altLang="en-US" sz="1000" b="1">
            <a:latin typeface="ＭＳ Ｐゴシック"/>
          </a:endParaRPr>
        </a:p>
      </xdr:txBody>
    </xdr:sp>
    <xdr:clientData/>
  </xdr:oneCellAnchor>
  <xdr:twoCellAnchor>
    <xdr:from>
      <xdr:col>23</xdr:col>
      <xdr:colOff>428625</xdr:colOff>
      <xdr:row>90</xdr:row>
      <xdr:rowOff>95388</xdr:rowOff>
    </xdr:from>
    <xdr:to>
      <xdr:col>23</xdr:col>
      <xdr:colOff>606425</xdr:colOff>
      <xdr:row>90</xdr:row>
      <xdr:rowOff>95388</xdr:rowOff>
    </xdr:to>
    <xdr:cxnSp macro="">
      <xdr:nvCxnSpPr>
        <xdr:cNvPr id="655" name="直線コネクタ 654"/>
        <xdr:cNvCxnSpPr/>
      </xdr:nvCxnSpPr>
      <xdr:spPr>
        <a:xfrm>
          <a:off x="16230600" y="1552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93725</xdr:rowOff>
    </xdr:from>
    <xdr:to>
      <xdr:col>23</xdr:col>
      <xdr:colOff>517525</xdr:colOff>
      <xdr:row>98</xdr:row>
      <xdr:rowOff>125985</xdr:rowOff>
    </xdr:to>
    <xdr:cxnSp macro="">
      <xdr:nvCxnSpPr>
        <xdr:cNvPr id="656" name="直線コネクタ 655"/>
        <xdr:cNvCxnSpPr/>
      </xdr:nvCxnSpPr>
      <xdr:spPr>
        <a:xfrm flipV="1">
          <a:off x="15481300" y="16895825"/>
          <a:ext cx="838200" cy="3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29033</xdr:rowOff>
    </xdr:from>
    <xdr:ext cx="469744" cy="259045"/>
    <xdr:sp macro="" textlink="">
      <xdr:nvSpPr>
        <xdr:cNvPr id="657" name="積立金平均値テキスト"/>
        <xdr:cNvSpPr txBox="1"/>
      </xdr:nvSpPr>
      <xdr:spPr>
        <a:xfrm>
          <a:off x="16370300" y="16659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6156</xdr:rowOff>
    </xdr:from>
    <xdr:to>
      <xdr:col>23</xdr:col>
      <xdr:colOff>568325</xdr:colOff>
      <xdr:row>98</xdr:row>
      <xdr:rowOff>107756</xdr:rowOff>
    </xdr:to>
    <xdr:sp macro="" textlink="">
      <xdr:nvSpPr>
        <xdr:cNvPr id="658" name="フローチャート : 判断 657"/>
        <xdr:cNvSpPr/>
      </xdr:nvSpPr>
      <xdr:spPr>
        <a:xfrm>
          <a:off x="16268700" y="1680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125985</xdr:rowOff>
    </xdr:from>
    <xdr:to>
      <xdr:col>22</xdr:col>
      <xdr:colOff>365125</xdr:colOff>
      <xdr:row>98</xdr:row>
      <xdr:rowOff>138309</xdr:rowOff>
    </xdr:to>
    <xdr:cxnSp macro="">
      <xdr:nvCxnSpPr>
        <xdr:cNvPr id="659" name="直線コネクタ 658"/>
        <xdr:cNvCxnSpPr/>
      </xdr:nvCxnSpPr>
      <xdr:spPr>
        <a:xfrm flipV="1">
          <a:off x="14592300" y="16928085"/>
          <a:ext cx="889000" cy="1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138122</xdr:rowOff>
    </xdr:from>
    <xdr:to>
      <xdr:col>22</xdr:col>
      <xdr:colOff>415925</xdr:colOff>
      <xdr:row>98</xdr:row>
      <xdr:rowOff>68272</xdr:rowOff>
    </xdr:to>
    <xdr:sp macro="" textlink="">
      <xdr:nvSpPr>
        <xdr:cNvPr id="660" name="フローチャート : 判断 659"/>
        <xdr:cNvSpPr/>
      </xdr:nvSpPr>
      <xdr:spPr>
        <a:xfrm>
          <a:off x="15430500" y="1676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84799</xdr:rowOff>
    </xdr:from>
    <xdr:ext cx="534377" cy="259045"/>
    <xdr:sp macro="" textlink="">
      <xdr:nvSpPr>
        <xdr:cNvPr id="661" name="テキスト ボックス 660"/>
        <xdr:cNvSpPr txBox="1"/>
      </xdr:nvSpPr>
      <xdr:spPr>
        <a:xfrm>
          <a:off x="15214111" y="1654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33455</xdr:rowOff>
    </xdr:from>
    <xdr:to>
      <xdr:col>21</xdr:col>
      <xdr:colOff>161925</xdr:colOff>
      <xdr:row>98</xdr:row>
      <xdr:rowOff>138309</xdr:rowOff>
    </xdr:to>
    <xdr:cxnSp macro="">
      <xdr:nvCxnSpPr>
        <xdr:cNvPr id="662" name="直線コネクタ 661"/>
        <xdr:cNvCxnSpPr/>
      </xdr:nvCxnSpPr>
      <xdr:spPr>
        <a:xfrm>
          <a:off x="13703300" y="16835555"/>
          <a:ext cx="889000" cy="10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102350</xdr:rowOff>
    </xdr:from>
    <xdr:to>
      <xdr:col>21</xdr:col>
      <xdr:colOff>212725</xdr:colOff>
      <xdr:row>98</xdr:row>
      <xdr:rowOff>32500</xdr:rowOff>
    </xdr:to>
    <xdr:sp macro="" textlink="">
      <xdr:nvSpPr>
        <xdr:cNvPr id="663" name="フローチャート : 判断 662"/>
        <xdr:cNvSpPr/>
      </xdr:nvSpPr>
      <xdr:spPr>
        <a:xfrm>
          <a:off x="14541500" y="16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49027</xdr:rowOff>
    </xdr:from>
    <xdr:ext cx="534377" cy="259045"/>
    <xdr:sp macro="" textlink="">
      <xdr:nvSpPr>
        <xdr:cNvPr id="664" name="テキスト ボックス 663"/>
        <xdr:cNvSpPr txBox="1"/>
      </xdr:nvSpPr>
      <xdr:spPr>
        <a:xfrm>
          <a:off x="14325111" y="165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33455</xdr:rowOff>
    </xdr:from>
    <xdr:to>
      <xdr:col>19</xdr:col>
      <xdr:colOff>644525</xdr:colOff>
      <xdr:row>98</xdr:row>
      <xdr:rowOff>137990</xdr:rowOff>
    </xdr:to>
    <xdr:cxnSp macro="">
      <xdr:nvCxnSpPr>
        <xdr:cNvPr id="665" name="直線コネクタ 664"/>
        <xdr:cNvCxnSpPr/>
      </xdr:nvCxnSpPr>
      <xdr:spPr>
        <a:xfrm flipV="1">
          <a:off x="12814300" y="16835555"/>
          <a:ext cx="889000" cy="10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78905</xdr:rowOff>
    </xdr:from>
    <xdr:to>
      <xdr:col>20</xdr:col>
      <xdr:colOff>9525</xdr:colOff>
      <xdr:row>98</xdr:row>
      <xdr:rowOff>9055</xdr:rowOff>
    </xdr:to>
    <xdr:sp macro="" textlink="">
      <xdr:nvSpPr>
        <xdr:cNvPr id="666" name="フローチャート : 判断 665"/>
        <xdr:cNvSpPr/>
      </xdr:nvSpPr>
      <xdr:spPr>
        <a:xfrm>
          <a:off x="13652500" y="167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25582</xdr:rowOff>
    </xdr:from>
    <xdr:ext cx="534377" cy="259045"/>
    <xdr:sp macro="" textlink="">
      <xdr:nvSpPr>
        <xdr:cNvPr id="667" name="テキスト ボックス 666"/>
        <xdr:cNvSpPr txBox="1"/>
      </xdr:nvSpPr>
      <xdr:spPr>
        <a:xfrm>
          <a:off x="13436111" y="1648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15537</xdr:rowOff>
    </xdr:from>
    <xdr:to>
      <xdr:col>18</xdr:col>
      <xdr:colOff>492125</xdr:colOff>
      <xdr:row>97</xdr:row>
      <xdr:rowOff>117137</xdr:rowOff>
    </xdr:to>
    <xdr:sp macro="" textlink="">
      <xdr:nvSpPr>
        <xdr:cNvPr id="668" name="フローチャート : 判断 667"/>
        <xdr:cNvSpPr/>
      </xdr:nvSpPr>
      <xdr:spPr>
        <a:xfrm>
          <a:off x="12763500" y="1664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133664</xdr:rowOff>
    </xdr:from>
    <xdr:ext cx="534377" cy="259045"/>
    <xdr:sp macro="" textlink="">
      <xdr:nvSpPr>
        <xdr:cNvPr id="669" name="テキスト ボックス 668"/>
        <xdr:cNvSpPr txBox="1"/>
      </xdr:nvSpPr>
      <xdr:spPr>
        <a:xfrm>
          <a:off x="12547111" y="1642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42925</xdr:rowOff>
    </xdr:from>
    <xdr:to>
      <xdr:col>23</xdr:col>
      <xdr:colOff>568325</xdr:colOff>
      <xdr:row>98</xdr:row>
      <xdr:rowOff>144525</xdr:rowOff>
    </xdr:to>
    <xdr:sp macro="" textlink="">
      <xdr:nvSpPr>
        <xdr:cNvPr id="675" name="円/楕円 674"/>
        <xdr:cNvSpPr/>
      </xdr:nvSpPr>
      <xdr:spPr>
        <a:xfrm>
          <a:off x="16268700" y="1684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156034</xdr:rowOff>
    </xdr:from>
    <xdr:ext cx="469744" cy="259045"/>
    <xdr:sp macro="" textlink="">
      <xdr:nvSpPr>
        <xdr:cNvPr id="676" name="積立金該当値テキスト"/>
        <xdr:cNvSpPr txBox="1"/>
      </xdr:nvSpPr>
      <xdr:spPr>
        <a:xfrm>
          <a:off x="16370300" y="1678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75185</xdr:rowOff>
    </xdr:from>
    <xdr:to>
      <xdr:col>22</xdr:col>
      <xdr:colOff>415925</xdr:colOff>
      <xdr:row>99</xdr:row>
      <xdr:rowOff>5335</xdr:rowOff>
    </xdr:to>
    <xdr:sp macro="" textlink="">
      <xdr:nvSpPr>
        <xdr:cNvPr id="677" name="円/楕円 676"/>
        <xdr:cNvSpPr/>
      </xdr:nvSpPr>
      <xdr:spPr>
        <a:xfrm>
          <a:off x="15430500" y="1687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167912</xdr:rowOff>
    </xdr:from>
    <xdr:ext cx="469744" cy="259045"/>
    <xdr:sp macro="" textlink="">
      <xdr:nvSpPr>
        <xdr:cNvPr id="678" name="テキスト ボックス 677"/>
        <xdr:cNvSpPr txBox="1"/>
      </xdr:nvSpPr>
      <xdr:spPr>
        <a:xfrm>
          <a:off x="15246427" y="1697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87509</xdr:rowOff>
    </xdr:from>
    <xdr:to>
      <xdr:col>21</xdr:col>
      <xdr:colOff>212725</xdr:colOff>
      <xdr:row>99</xdr:row>
      <xdr:rowOff>17659</xdr:rowOff>
    </xdr:to>
    <xdr:sp macro="" textlink="">
      <xdr:nvSpPr>
        <xdr:cNvPr id="679" name="円/楕円 678"/>
        <xdr:cNvSpPr/>
      </xdr:nvSpPr>
      <xdr:spPr>
        <a:xfrm>
          <a:off x="14541500" y="1688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8786</xdr:rowOff>
    </xdr:from>
    <xdr:ext cx="378565" cy="259045"/>
    <xdr:sp macro="" textlink="">
      <xdr:nvSpPr>
        <xdr:cNvPr id="680" name="テキスト ボックス 679"/>
        <xdr:cNvSpPr txBox="1"/>
      </xdr:nvSpPr>
      <xdr:spPr>
        <a:xfrm>
          <a:off x="14403017" y="16982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154105</xdr:rowOff>
    </xdr:from>
    <xdr:to>
      <xdr:col>20</xdr:col>
      <xdr:colOff>9525</xdr:colOff>
      <xdr:row>98</xdr:row>
      <xdr:rowOff>84255</xdr:rowOff>
    </xdr:to>
    <xdr:sp macro="" textlink="">
      <xdr:nvSpPr>
        <xdr:cNvPr id="681" name="円/楕円 680"/>
        <xdr:cNvSpPr/>
      </xdr:nvSpPr>
      <xdr:spPr>
        <a:xfrm>
          <a:off x="13652500" y="1678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75382</xdr:rowOff>
    </xdr:from>
    <xdr:ext cx="534377" cy="259045"/>
    <xdr:sp macro="" textlink="">
      <xdr:nvSpPr>
        <xdr:cNvPr id="682" name="テキスト ボックス 681"/>
        <xdr:cNvSpPr txBox="1"/>
      </xdr:nvSpPr>
      <xdr:spPr>
        <a:xfrm>
          <a:off x="13436111" y="1687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87190</xdr:rowOff>
    </xdr:from>
    <xdr:to>
      <xdr:col>18</xdr:col>
      <xdr:colOff>492125</xdr:colOff>
      <xdr:row>99</xdr:row>
      <xdr:rowOff>17340</xdr:rowOff>
    </xdr:to>
    <xdr:sp macro="" textlink="">
      <xdr:nvSpPr>
        <xdr:cNvPr id="683" name="円/楕円 682"/>
        <xdr:cNvSpPr/>
      </xdr:nvSpPr>
      <xdr:spPr>
        <a:xfrm>
          <a:off x="12763500" y="1688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8467</xdr:rowOff>
    </xdr:from>
    <xdr:ext cx="378565" cy="259045"/>
    <xdr:sp macro="" textlink="">
      <xdr:nvSpPr>
        <xdr:cNvPr id="684" name="テキスト ボックス 683"/>
        <xdr:cNvSpPr txBox="1"/>
      </xdr:nvSpPr>
      <xdr:spPr>
        <a:xfrm>
          <a:off x="12625017" y="16982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5" name="直線コネクタ 69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6" name="テキスト ボックス 69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7" name="直線コネクタ 69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8" name="テキスト ボックス 69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9" name="直線コネクタ 69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0" name="テキスト ボックス 69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1" name="直線コネクタ 70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2" name="テキスト ボックス 70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3" name="直線コネクタ 70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4" name="テキスト ボックス 70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5" name="直線コネクタ 70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6" name="テキスト ボックス 70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127726</xdr:rowOff>
    </xdr:from>
    <xdr:to>
      <xdr:col>32</xdr:col>
      <xdr:colOff>186689</xdr:colOff>
      <xdr:row>39</xdr:row>
      <xdr:rowOff>98878</xdr:rowOff>
    </xdr:to>
    <xdr:cxnSp macro="">
      <xdr:nvCxnSpPr>
        <xdr:cNvPr id="710" name="直線コネクタ 709"/>
        <xdr:cNvCxnSpPr/>
      </xdr:nvCxnSpPr>
      <xdr:spPr>
        <a:xfrm flipV="1">
          <a:off x="22159595" y="5271226"/>
          <a:ext cx="1269" cy="1514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2" name="直線コネクタ 71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74403</xdr:rowOff>
    </xdr:from>
    <xdr:ext cx="534377" cy="259045"/>
    <xdr:sp macro="" textlink="">
      <xdr:nvSpPr>
        <xdr:cNvPr id="713" name="投資及び出資金最大値テキスト"/>
        <xdr:cNvSpPr txBox="1"/>
      </xdr:nvSpPr>
      <xdr:spPr>
        <a:xfrm>
          <a:off x="22212300" y="50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13,910</a:t>
          </a:r>
          <a:endParaRPr kumimoji="1" lang="ja-JP" altLang="en-US" sz="1000" b="1">
            <a:latin typeface="ＭＳ Ｐゴシック"/>
          </a:endParaRPr>
        </a:p>
      </xdr:txBody>
    </xdr:sp>
    <xdr:clientData/>
  </xdr:oneCellAnchor>
  <xdr:twoCellAnchor>
    <xdr:from>
      <xdr:col>32</xdr:col>
      <xdr:colOff>98425</xdr:colOff>
      <xdr:row>30</xdr:row>
      <xdr:rowOff>127726</xdr:rowOff>
    </xdr:from>
    <xdr:to>
      <xdr:col>32</xdr:col>
      <xdr:colOff>276225</xdr:colOff>
      <xdr:row>30</xdr:row>
      <xdr:rowOff>127726</xdr:rowOff>
    </xdr:to>
    <xdr:cxnSp macro="">
      <xdr:nvCxnSpPr>
        <xdr:cNvPr id="714" name="直線コネクタ 713"/>
        <xdr:cNvCxnSpPr/>
      </xdr:nvCxnSpPr>
      <xdr:spPr>
        <a:xfrm>
          <a:off x="22072600" y="527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96375</xdr:rowOff>
    </xdr:from>
    <xdr:to>
      <xdr:col>32</xdr:col>
      <xdr:colOff>187325</xdr:colOff>
      <xdr:row>38</xdr:row>
      <xdr:rowOff>16909</xdr:rowOff>
    </xdr:to>
    <xdr:cxnSp macro="">
      <xdr:nvCxnSpPr>
        <xdr:cNvPr id="715" name="直線コネクタ 714"/>
        <xdr:cNvCxnSpPr/>
      </xdr:nvCxnSpPr>
      <xdr:spPr>
        <a:xfrm flipV="1">
          <a:off x="21323300" y="6440025"/>
          <a:ext cx="838200" cy="9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115116</xdr:rowOff>
    </xdr:from>
    <xdr:ext cx="378565" cy="259045"/>
    <xdr:sp macro="" textlink="">
      <xdr:nvSpPr>
        <xdr:cNvPr id="716" name="投資及び出資金平均値テキスト"/>
        <xdr:cNvSpPr txBox="1"/>
      </xdr:nvSpPr>
      <xdr:spPr>
        <a:xfrm>
          <a:off x="22212300" y="66302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136689</xdr:rowOff>
    </xdr:from>
    <xdr:to>
      <xdr:col>32</xdr:col>
      <xdr:colOff>238125</xdr:colOff>
      <xdr:row>39</xdr:row>
      <xdr:rowOff>66839</xdr:rowOff>
    </xdr:to>
    <xdr:sp macro="" textlink="">
      <xdr:nvSpPr>
        <xdr:cNvPr id="717" name="フローチャート : 判断 716"/>
        <xdr:cNvSpPr/>
      </xdr:nvSpPr>
      <xdr:spPr>
        <a:xfrm>
          <a:off x="221107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163213</xdr:rowOff>
    </xdr:from>
    <xdr:to>
      <xdr:col>31</xdr:col>
      <xdr:colOff>34925</xdr:colOff>
      <xdr:row>38</xdr:row>
      <xdr:rowOff>16909</xdr:rowOff>
    </xdr:to>
    <xdr:cxnSp macro="">
      <xdr:nvCxnSpPr>
        <xdr:cNvPr id="718" name="直線コネクタ 717"/>
        <xdr:cNvCxnSpPr/>
      </xdr:nvCxnSpPr>
      <xdr:spPr>
        <a:xfrm>
          <a:off x="20434300" y="6506863"/>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126891</xdr:rowOff>
    </xdr:from>
    <xdr:to>
      <xdr:col>31</xdr:col>
      <xdr:colOff>85725</xdr:colOff>
      <xdr:row>39</xdr:row>
      <xdr:rowOff>57041</xdr:rowOff>
    </xdr:to>
    <xdr:sp macro="" textlink="">
      <xdr:nvSpPr>
        <xdr:cNvPr id="719" name="フローチャート : 判断 718"/>
        <xdr:cNvSpPr/>
      </xdr:nvSpPr>
      <xdr:spPr>
        <a:xfrm>
          <a:off x="21272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48168</xdr:rowOff>
    </xdr:from>
    <xdr:ext cx="378565" cy="259045"/>
    <xdr:sp macro="" textlink="">
      <xdr:nvSpPr>
        <xdr:cNvPr id="720" name="テキスト ボックス 719"/>
        <xdr:cNvSpPr txBox="1"/>
      </xdr:nvSpPr>
      <xdr:spPr>
        <a:xfrm>
          <a:off x="21134017" y="6734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163213</xdr:rowOff>
    </xdr:from>
    <xdr:to>
      <xdr:col>29</xdr:col>
      <xdr:colOff>517525</xdr:colOff>
      <xdr:row>39</xdr:row>
      <xdr:rowOff>98878</xdr:rowOff>
    </xdr:to>
    <xdr:cxnSp macro="">
      <xdr:nvCxnSpPr>
        <xdr:cNvPr id="721" name="直線コネクタ 720"/>
        <xdr:cNvCxnSpPr/>
      </xdr:nvCxnSpPr>
      <xdr:spPr>
        <a:xfrm flipV="1">
          <a:off x="19545300" y="6506863"/>
          <a:ext cx="889000" cy="27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84001</xdr:rowOff>
    </xdr:from>
    <xdr:to>
      <xdr:col>29</xdr:col>
      <xdr:colOff>568325</xdr:colOff>
      <xdr:row>39</xdr:row>
      <xdr:rowOff>14151</xdr:rowOff>
    </xdr:to>
    <xdr:sp macro="" textlink="">
      <xdr:nvSpPr>
        <xdr:cNvPr id="722" name="フローチャート : 判断 721"/>
        <xdr:cNvSpPr/>
      </xdr:nvSpPr>
      <xdr:spPr>
        <a:xfrm>
          <a:off x="20383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5278</xdr:rowOff>
    </xdr:from>
    <xdr:ext cx="469744" cy="259045"/>
    <xdr:sp macro="" textlink="">
      <xdr:nvSpPr>
        <xdr:cNvPr id="723" name="テキスト ボックス 722"/>
        <xdr:cNvSpPr txBox="1"/>
      </xdr:nvSpPr>
      <xdr:spPr>
        <a:xfrm>
          <a:off x="20199427" y="669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4" name="直線コネクタ 72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36104</xdr:rowOff>
    </xdr:from>
    <xdr:to>
      <xdr:col>28</xdr:col>
      <xdr:colOff>365125</xdr:colOff>
      <xdr:row>38</xdr:row>
      <xdr:rowOff>137704</xdr:rowOff>
    </xdr:to>
    <xdr:sp macro="" textlink="">
      <xdr:nvSpPr>
        <xdr:cNvPr id="725" name="フローチャート : 判断 724"/>
        <xdr:cNvSpPr/>
      </xdr:nvSpPr>
      <xdr:spPr>
        <a:xfrm>
          <a:off x="19494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154231</xdr:rowOff>
    </xdr:from>
    <xdr:ext cx="469744" cy="259045"/>
    <xdr:sp macro="" textlink="">
      <xdr:nvSpPr>
        <xdr:cNvPr id="726" name="テキスト ボックス 725"/>
        <xdr:cNvSpPr txBox="1"/>
      </xdr:nvSpPr>
      <xdr:spPr>
        <a:xfrm>
          <a:off x="19310427"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58311</xdr:rowOff>
    </xdr:from>
    <xdr:to>
      <xdr:col>27</xdr:col>
      <xdr:colOff>161925</xdr:colOff>
      <xdr:row>38</xdr:row>
      <xdr:rowOff>159911</xdr:rowOff>
    </xdr:to>
    <xdr:sp macro="" textlink="">
      <xdr:nvSpPr>
        <xdr:cNvPr id="727" name="フローチャート : 判断 726"/>
        <xdr:cNvSpPr/>
      </xdr:nvSpPr>
      <xdr:spPr>
        <a:xfrm>
          <a:off x="18605500" y="657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4988</xdr:rowOff>
    </xdr:from>
    <xdr:ext cx="469744" cy="259045"/>
    <xdr:sp macro="" textlink="">
      <xdr:nvSpPr>
        <xdr:cNvPr id="728" name="テキスト ボックス 727"/>
        <xdr:cNvSpPr txBox="1"/>
      </xdr:nvSpPr>
      <xdr:spPr>
        <a:xfrm>
          <a:off x="18421427" y="634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45575</xdr:rowOff>
    </xdr:from>
    <xdr:to>
      <xdr:col>32</xdr:col>
      <xdr:colOff>238125</xdr:colOff>
      <xdr:row>37</xdr:row>
      <xdr:rowOff>147175</xdr:rowOff>
    </xdr:to>
    <xdr:sp macro="" textlink="">
      <xdr:nvSpPr>
        <xdr:cNvPr id="734" name="円/楕円 733"/>
        <xdr:cNvSpPr/>
      </xdr:nvSpPr>
      <xdr:spPr>
        <a:xfrm>
          <a:off x="22110700" y="638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68452</xdr:rowOff>
    </xdr:from>
    <xdr:ext cx="469744" cy="259045"/>
    <xdr:sp macro="" textlink="">
      <xdr:nvSpPr>
        <xdr:cNvPr id="735" name="投資及び出資金該当値テキスト"/>
        <xdr:cNvSpPr txBox="1"/>
      </xdr:nvSpPr>
      <xdr:spPr>
        <a:xfrm>
          <a:off x="22212300" y="624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3,173</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137559</xdr:rowOff>
    </xdr:from>
    <xdr:to>
      <xdr:col>31</xdr:col>
      <xdr:colOff>85725</xdr:colOff>
      <xdr:row>38</xdr:row>
      <xdr:rowOff>67709</xdr:rowOff>
    </xdr:to>
    <xdr:sp macro="" textlink="">
      <xdr:nvSpPr>
        <xdr:cNvPr id="736" name="円/楕円 735"/>
        <xdr:cNvSpPr/>
      </xdr:nvSpPr>
      <xdr:spPr>
        <a:xfrm>
          <a:off x="21272500" y="648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84236</xdr:rowOff>
    </xdr:from>
    <xdr:ext cx="469744" cy="259045"/>
    <xdr:sp macro="" textlink="">
      <xdr:nvSpPr>
        <xdr:cNvPr id="737" name="テキスト ボックス 736"/>
        <xdr:cNvSpPr txBox="1"/>
      </xdr:nvSpPr>
      <xdr:spPr>
        <a:xfrm>
          <a:off x="21088427" y="625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2,328</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112413</xdr:rowOff>
    </xdr:from>
    <xdr:to>
      <xdr:col>29</xdr:col>
      <xdr:colOff>568325</xdr:colOff>
      <xdr:row>38</xdr:row>
      <xdr:rowOff>42563</xdr:rowOff>
    </xdr:to>
    <xdr:sp macro="" textlink="">
      <xdr:nvSpPr>
        <xdr:cNvPr id="738" name="円/楕円 737"/>
        <xdr:cNvSpPr/>
      </xdr:nvSpPr>
      <xdr:spPr>
        <a:xfrm>
          <a:off x="20383500" y="645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59090</xdr:rowOff>
    </xdr:from>
    <xdr:ext cx="469744" cy="259045"/>
    <xdr:sp macro="" textlink="">
      <xdr:nvSpPr>
        <xdr:cNvPr id="739" name="テキスト ボックス 738"/>
        <xdr:cNvSpPr txBox="1"/>
      </xdr:nvSpPr>
      <xdr:spPr>
        <a:xfrm>
          <a:off x="20199427" y="623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2,559</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0" name="円/楕円 73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1" name="テキスト ボックス 740"/>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2" name="円/楕円 74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3" name="テキスト ボックス 742"/>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4" name="直線コネクタ 75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5" name="テキスト ボックス 75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6" name="直線コネクタ 75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7" name="テキスト ボックス 75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8" name="直線コネクタ 75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9" name="テキスト ボックス 75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0" name="直線コネクタ 75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1" name="テキスト ボックス 76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40808</xdr:rowOff>
    </xdr:from>
    <xdr:to>
      <xdr:col>32</xdr:col>
      <xdr:colOff>186689</xdr:colOff>
      <xdr:row>58</xdr:row>
      <xdr:rowOff>139700</xdr:rowOff>
    </xdr:to>
    <xdr:cxnSp macro="">
      <xdr:nvCxnSpPr>
        <xdr:cNvPr id="765" name="直線コネクタ 764"/>
        <xdr:cNvCxnSpPr/>
      </xdr:nvCxnSpPr>
      <xdr:spPr>
        <a:xfrm flipV="1">
          <a:off x="22159595" y="8613308"/>
          <a:ext cx="1269" cy="1470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7" name="直線コネクタ 76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158935</xdr:rowOff>
    </xdr:from>
    <xdr:ext cx="534377" cy="259045"/>
    <xdr:sp macro="" textlink="">
      <xdr:nvSpPr>
        <xdr:cNvPr id="768" name="貸付金最大値テキスト"/>
        <xdr:cNvSpPr txBox="1"/>
      </xdr:nvSpPr>
      <xdr:spPr>
        <a:xfrm>
          <a:off x="22212300" y="83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32,163</a:t>
          </a:r>
          <a:endParaRPr kumimoji="1" lang="ja-JP" altLang="en-US" sz="1000" b="1">
            <a:latin typeface="ＭＳ Ｐゴシック"/>
          </a:endParaRPr>
        </a:p>
      </xdr:txBody>
    </xdr:sp>
    <xdr:clientData/>
  </xdr:oneCellAnchor>
  <xdr:twoCellAnchor>
    <xdr:from>
      <xdr:col>32</xdr:col>
      <xdr:colOff>98425</xdr:colOff>
      <xdr:row>50</xdr:row>
      <xdr:rowOff>40808</xdr:rowOff>
    </xdr:from>
    <xdr:to>
      <xdr:col>32</xdr:col>
      <xdr:colOff>276225</xdr:colOff>
      <xdr:row>50</xdr:row>
      <xdr:rowOff>40808</xdr:rowOff>
    </xdr:to>
    <xdr:cxnSp macro="">
      <xdr:nvCxnSpPr>
        <xdr:cNvPr id="769" name="直線コネクタ 768"/>
        <xdr:cNvCxnSpPr/>
      </xdr:nvCxnSpPr>
      <xdr:spPr>
        <a:xfrm>
          <a:off x="22072600" y="861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134762</xdr:rowOff>
    </xdr:from>
    <xdr:to>
      <xdr:col>32</xdr:col>
      <xdr:colOff>187325</xdr:colOff>
      <xdr:row>58</xdr:row>
      <xdr:rowOff>136957</xdr:rowOff>
    </xdr:to>
    <xdr:cxnSp macro="">
      <xdr:nvCxnSpPr>
        <xdr:cNvPr id="770" name="直線コネクタ 769"/>
        <xdr:cNvCxnSpPr/>
      </xdr:nvCxnSpPr>
      <xdr:spPr>
        <a:xfrm>
          <a:off x="21323300" y="10078862"/>
          <a:ext cx="8382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150685</xdr:rowOff>
    </xdr:from>
    <xdr:ext cx="469744" cy="259045"/>
    <xdr:sp macro="" textlink="">
      <xdr:nvSpPr>
        <xdr:cNvPr id="771" name="貸付金平均値テキスト"/>
        <xdr:cNvSpPr txBox="1"/>
      </xdr:nvSpPr>
      <xdr:spPr>
        <a:xfrm>
          <a:off x="22212300" y="9751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127808</xdr:rowOff>
    </xdr:from>
    <xdr:to>
      <xdr:col>32</xdr:col>
      <xdr:colOff>238125</xdr:colOff>
      <xdr:row>58</xdr:row>
      <xdr:rowOff>57958</xdr:rowOff>
    </xdr:to>
    <xdr:sp macro="" textlink="">
      <xdr:nvSpPr>
        <xdr:cNvPr id="772" name="フローチャート : 判断 771"/>
        <xdr:cNvSpPr/>
      </xdr:nvSpPr>
      <xdr:spPr>
        <a:xfrm>
          <a:off x="221107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134762</xdr:rowOff>
    </xdr:from>
    <xdr:to>
      <xdr:col>31</xdr:col>
      <xdr:colOff>34925</xdr:colOff>
      <xdr:row>58</xdr:row>
      <xdr:rowOff>134945</xdr:rowOff>
    </xdr:to>
    <xdr:cxnSp macro="">
      <xdr:nvCxnSpPr>
        <xdr:cNvPr id="773" name="直線コネクタ 772"/>
        <xdr:cNvCxnSpPr/>
      </xdr:nvCxnSpPr>
      <xdr:spPr>
        <a:xfrm flipV="1">
          <a:off x="20434300" y="10078862"/>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141936</xdr:rowOff>
    </xdr:from>
    <xdr:to>
      <xdr:col>31</xdr:col>
      <xdr:colOff>85725</xdr:colOff>
      <xdr:row>58</xdr:row>
      <xdr:rowOff>72086</xdr:rowOff>
    </xdr:to>
    <xdr:sp macro="" textlink="">
      <xdr:nvSpPr>
        <xdr:cNvPr id="774" name="フローチャート : 判断 773"/>
        <xdr:cNvSpPr/>
      </xdr:nvSpPr>
      <xdr:spPr>
        <a:xfrm>
          <a:off x="21272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88613</xdr:rowOff>
    </xdr:from>
    <xdr:ext cx="469744" cy="259045"/>
    <xdr:sp macro="" textlink="">
      <xdr:nvSpPr>
        <xdr:cNvPr id="775" name="テキスト ボックス 774"/>
        <xdr:cNvSpPr txBox="1"/>
      </xdr:nvSpPr>
      <xdr:spPr>
        <a:xfrm>
          <a:off x="21088427"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134945</xdr:rowOff>
    </xdr:from>
    <xdr:to>
      <xdr:col>29</xdr:col>
      <xdr:colOff>517525</xdr:colOff>
      <xdr:row>58</xdr:row>
      <xdr:rowOff>135174</xdr:rowOff>
    </xdr:to>
    <xdr:cxnSp macro="">
      <xdr:nvCxnSpPr>
        <xdr:cNvPr id="776" name="直線コネクタ 775"/>
        <xdr:cNvCxnSpPr/>
      </xdr:nvCxnSpPr>
      <xdr:spPr>
        <a:xfrm flipV="1">
          <a:off x="19545300" y="10079045"/>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50998</xdr:rowOff>
    </xdr:from>
    <xdr:to>
      <xdr:col>29</xdr:col>
      <xdr:colOff>568325</xdr:colOff>
      <xdr:row>57</xdr:row>
      <xdr:rowOff>152598</xdr:rowOff>
    </xdr:to>
    <xdr:sp macro="" textlink="">
      <xdr:nvSpPr>
        <xdr:cNvPr id="777" name="フローチャート : 判断 776"/>
        <xdr:cNvSpPr/>
      </xdr:nvSpPr>
      <xdr:spPr>
        <a:xfrm>
          <a:off x="20383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169125</xdr:rowOff>
    </xdr:from>
    <xdr:ext cx="469744" cy="259045"/>
    <xdr:sp macro="" textlink="">
      <xdr:nvSpPr>
        <xdr:cNvPr id="778" name="テキスト ボックス 777"/>
        <xdr:cNvSpPr txBox="1"/>
      </xdr:nvSpPr>
      <xdr:spPr>
        <a:xfrm>
          <a:off x="20199427"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133802</xdr:rowOff>
    </xdr:from>
    <xdr:to>
      <xdr:col>28</xdr:col>
      <xdr:colOff>314325</xdr:colOff>
      <xdr:row>58</xdr:row>
      <xdr:rowOff>135174</xdr:rowOff>
    </xdr:to>
    <xdr:cxnSp macro="">
      <xdr:nvCxnSpPr>
        <xdr:cNvPr id="779" name="直線コネクタ 778"/>
        <xdr:cNvCxnSpPr/>
      </xdr:nvCxnSpPr>
      <xdr:spPr>
        <a:xfrm>
          <a:off x="18656300" y="10077902"/>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137592</xdr:rowOff>
    </xdr:from>
    <xdr:to>
      <xdr:col>28</xdr:col>
      <xdr:colOff>365125</xdr:colOff>
      <xdr:row>57</xdr:row>
      <xdr:rowOff>67742</xdr:rowOff>
    </xdr:to>
    <xdr:sp macro="" textlink="">
      <xdr:nvSpPr>
        <xdr:cNvPr id="780" name="フローチャート : 判断 779"/>
        <xdr:cNvSpPr/>
      </xdr:nvSpPr>
      <xdr:spPr>
        <a:xfrm>
          <a:off x="19494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84269</xdr:rowOff>
    </xdr:from>
    <xdr:ext cx="469744" cy="259045"/>
    <xdr:sp macro="" textlink="">
      <xdr:nvSpPr>
        <xdr:cNvPr id="781" name="テキスト ボックス 780"/>
        <xdr:cNvSpPr txBox="1"/>
      </xdr:nvSpPr>
      <xdr:spPr>
        <a:xfrm>
          <a:off x="19310427"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143673</xdr:rowOff>
    </xdr:from>
    <xdr:to>
      <xdr:col>27</xdr:col>
      <xdr:colOff>161925</xdr:colOff>
      <xdr:row>57</xdr:row>
      <xdr:rowOff>73823</xdr:rowOff>
    </xdr:to>
    <xdr:sp macro="" textlink="">
      <xdr:nvSpPr>
        <xdr:cNvPr id="782" name="フローチャート : 判断 781"/>
        <xdr:cNvSpPr/>
      </xdr:nvSpPr>
      <xdr:spPr>
        <a:xfrm>
          <a:off x="18605500" y="974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90350</xdr:rowOff>
    </xdr:from>
    <xdr:ext cx="469744" cy="259045"/>
    <xdr:sp macro="" textlink="">
      <xdr:nvSpPr>
        <xdr:cNvPr id="783" name="テキスト ボックス 782"/>
        <xdr:cNvSpPr txBox="1"/>
      </xdr:nvSpPr>
      <xdr:spPr>
        <a:xfrm>
          <a:off x="18421427" y="952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86157</xdr:rowOff>
    </xdr:from>
    <xdr:to>
      <xdr:col>32</xdr:col>
      <xdr:colOff>238125</xdr:colOff>
      <xdr:row>59</xdr:row>
      <xdr:rowOff>16307</xdr:rowOff>
    </xdr:to>
    <xdr:sp macro="" textlink="">
      <xdr:nvSpPr>
        <xdr:cNvPr id="789" name="円/楕円 788"/>
        <xdr:cNvSpPr/>
      </xdr:nvSpPr>
      <xdr:spPr>
        <a:xfrm>
          <a:off x="22110700" y="100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1084</xdr:rowOff>
    </xdr:from>
    <xdr:ext cx="313932" cy="259045"/>
    <xdr:sp macro="" textlink="">
      <xdr:nvSpPr>
        <xdr:cNvPr id="790" name="貸付金該当値テキスト"/>
        <xdr:cNvSpPr txBox="1"/>
      </xdr:nvSpPr>
      <xdr:spPr>
        <a:xfrm>
          <a:off x="22212300" y="9945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83962</xdr:rowOff>
    </xdr:from>
    <xdr:to>
      <xdr:col>31</xdr:col>
      <xdr:colOff>85725</xdr:colOff>
      <xdr:row>59</xdr:row>
      <xdr:rowOff>14112</xdr:rowOff>
    </xdr:to>
    <xdr:sp macro="" textlink="">
      <xdr:nvSpPr>
        <xdr:cNvPr id="791" name="円/楕円 790"/>
        <xdr:cNvSpPr/>
      </xdr:nvSpPr>
      <xdr:spPr>
        <a:xfrm>
          <a:off x="21272500" y="1002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5239</xdr:rowOff>
    </xdr:from>
    <xdr:ext cx="378565" cy="259045"/>
    <xdr:sp macro="" textlink="">
      <xdr:nvSpPr>
        <xdr:cNvPr id="792" name="テキスト ボックス 791"/>
        <xdr:cNvSpPr txBox="1"/>
      </xdr:nvSpPr>
      <xdr:spPr>
        <a:xfrm>
          <a:off x="21134017" y="10120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84145</xdr:rowOff>
    </xdr:from>
    <xdr:to>
      <xdr:col>29</xdr:col>
      <xdr:colOff>568325</xdr:colOff>
      <xdr:row>59</xdr:row>
      <xdr:rowOff>14295</xdr:rowOff>
    </xdr:to>
    <xdr:sp macro="" textlink="">
      <xdr:nvSpPr>
        <xdr:cNvPr id="793" name="円/楕円 792"/>
        <xdr:cNvSpPr/>
      </xdr:nvSpPr>
      <xdr:spPr>
        <a:xfrm>
          <a:off x="20383500" y="1002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5422</xdr:rowOff>
    </xdr:from>
    <xdr:ext cx="378565" cy="259045"/>
    <xdr:sp macro="" textlink="">
      <xdr:nvSpPr>
        <xdr:cNvPr id="794" name="テキスト ボックス 793"/>
        <xdr:cNvSpPr txBox="1"/>
      </xdr:nvSpPr>
      <xdr:spPr>
        <a:xfrm>
          <a:off x="20245017" y="10120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84374</xdr:rowOff>
    </xdr:from>
    <xdr:to>
      <xdr:col>28</xdr:col>
      <xdr:colOff>365125</xdr:colOff>
      <xdr:row>59</xdr:row>
      <xdr:rowOff>14524</xdr:rowOff>
    </xdr:to>
    <xdr:sp macro="" textlink="">
      <xdr:nvSpPr>
        <xdr:cNvPr id="795" name="円/楕円 794"/>
        <xdr:cNvSpPr/>
      </xdr:nvSpPr>
      <xdr:spPr>
        <a:xfrm>
          <a:off x="19494500" y="1002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5651</xdr:rowOff>
    </xdr:from>
    <xdr:ext cx="313932" cy="259045"/>
    <xdr:sp macro="" textlink="">
      <xdr:nvSpPr>
        <xdr:cNvPr id="796" name="テキスト ボックス 795"/>
        <xdr:cNvSpPr txBox="1"/>
      </xdr:nvSpPr>
      <xdr:spPr>
        <a:xfrm>
          <a:off x="19388333" y="101212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83002</xdr:rowOff>
    </xdr:from>
    <xdr:to>
      <xdr:col>27</xdr:col>
      <xdr:colOff>161925</xdr:colOff>
      <xdr:row>59</xdr:row>
      <xdr:rowOff>13152</xdr:rowOff>
    </xdr:to>
    <xdr:sp macro="" textlink="">
      <xdr:nvSpPr>
        <xdr:cNvPr id="797" name="円/楕円 796"/>
        <xdr:cNvSpPr/>
      </xdr:nvSpPr>
      <xdr:spPr>
        <a:xfrm>
          <a:off x="18605500" y="1002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4279</xdr:rowOff>
    </xdr:from>
    <xdr:ext cx="378565" cy="259045"/>
    <xdr:sp macro="" textlink="">
      <xdr:nvSpPr>
        <xdr:cNvPr id="798" name="テキスト ボックス 797"/>
        <xdr:cNvSpPr txBox="1"/>
      </xdr:nvSpPr>
      <xdr:spPr>
        <a:xfrm>
          <a:off x="18467017" y="10119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45109</xdr:rowOff>
    </xdr:from>
    <xdr:to>
      <xdr:col>32</xdr:col>
      <xdr:colOff>186689</xdr:colOff>
      <xdr:row>79</xdr:row>
      <xdr:rowOff>93473</xdr:rowOff>
    </xdr:to>
    <xdr:cxnSp macro="">
      <xdr:nvCxnSpPr>
        <xdr:cNvPr id="825" name="直線コネクタ 824"/>
        <xdr:cNvCxnSpPr/>
      </xdr:nvCxnSpPr>
      <xdr:spPr>
        <a:xfrm flipV="1">
          <a:off x="22159595" y="12046609"/>
          <a:ext cx="1269" cy="159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97300</xdr:rowOff>
    </xdr:from>
    <xdr:ext cx="534377" cy="259045"/>
    <xdr:sp macro="" textlink="">
      <xdr:nvSpPr>
        <xdr:cNvPr id="826" name="繰出金最小値テキスト"/>
        <xdr:cNvSpPr txBox="1"/>
      </xdr:nvSpPr>
      <xdr:spPr>
        <a:xfrm>
          <a:off x="22212300" y="136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20,331</a:t>
          </a:r>
          <a:endParaRPr kumimoji="1" lang="ja-JP" altLang="en-US" sz="1000" b="1">
            <a:latin typeface="ＭＳ Ｐゴシック"/>
          </a:endParaRPr>
        </a:p>
      </xdr:txBody>
    </xdr:sp>
    <xdr:clientData/>
  </xdr:oneCellAnchor>
  <xdr:twoCellAnchor>
    <xdr:from>
      <xdr:col>32</xdr:col>
      <xdr:colOff>98425</xdr:colOff>
      <xdr:row>79</xdr:row>
      <xdr:rowOff>93473</xdr:rowOff>
    </xdr:from>
    <xdr:to>
      <xdr:col>32</xdr:col>
      <xdr:colOff>276225</xdr:colOff>
      <xdr:row>79</xdr:row>
      <xdr:rowOff>93473</xdr:rowOff>
    </xdr:to>
    <xdr:cxnSp macro="">
      <xdr:nvCxnSpPr>
        <xdr:cNvPr id="827" name="直線コネクタ 826"/>
        <xdr:cNvCxnSpPr/>
      </xdr:nvCxnSpPr>
      <xdr:spPr>
        <a:xfrm>
          <a:off x="22072600" y="13638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163236</xdr:rowOff>
    </xdr:from>
    <xdr:ext cx="599010" cy="259045"/>
    <xdr:sp macro="" textlink="">
      <xdr:nvSpPr>
        <xdr:cNvPr id="828" name="繰出金最大値テキスト"/>
        <xdr:cNvSpPr txBox="1"/>
      </xdr:nvSpPr>
      <xdr:spPr>
        <a:xfrm>
          <a:off x="22212300" y="1182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117,793</a:t>
          </a:r>
          <a:endParaRPr kumimoji="1" lang="ja-JP" altLang="en-US" sz="1000" b="1">
            <a:latin typeface="ＭＳ Ｐゴシック"/>
          </a:endParaRPr>
        </a:p>
      </xdr:txBody>
    </xdr:sp>
    <xdr:clientData/>
  </xdr:oneCellAnchor>
  <xdr:twoCellAnchor>
    <xdr:from>
      <xdr:col>32</xdr:col>
      <xdr:colOff>98425</xdr:colOff>
      <xdr:row>70</xdr:row>
      <xdr:rowOff>45109</xdr:rowOff>
    </xdr:from>
    <xdr:to>
      <xdr:col>32</xdr:col>
      <xdr:colOff>276225</xdr:colOff>
      <xdr:row>70</xdr:row>
      <xdr:rowOff>45109</xdr:rowOff>
    </xdr:to>
    <xdr:cxnSp macro="">
      <xdr:nvCxnSpPr>
        <xdr:cNvPr id="829" name="直線コネクタ 828"/>
        <xdr:cNvCxnSpPr/>
      </xdr:nvCxnSpPr>
      <xdr:spPr>
        <a:xfrm>
          <a:off x="22072600" y="12046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63316</xdr:rowOff>
    </xdr:from>
    <xdr:to>
      <xdr:col>32</xdr:col>
      <xdr:colOff>187325</xdr:colOff>
      <xdr:row>78</xdr:row>
      <xdr:rowOff>74254</xdr:rowOff>
    </xdr:to>
    <xdr:cxnSp macro="">
      <xdr:nvCxnSpPr>
        <xdr:cNvPr id="830" name="直線コネクタ 829"/>
        <xdr:cNvCxnSpPr/>
      </xdr:nvCxnSpPr>
      <xdr:spPr>
        <a:xfrm flipV="1">
          <a:off x="21323300" y="13436416"/>
          <a:ext cx="838200" cy="1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103826</xdr:rowOff>
    </xdr:from>
    <xdr:ext cx="534377" cy="259045"/>
    <xdr:sp macro="" textlink="">
      <xdr:nvSpPr>
        <xdr:cNvPr id="831" name="繰出金平均値テキスト"/>
        <xdr:cNvSpPr txBox="1"/>
      </xdr:nvSpPr>
      <xdr:spPr>
        <a:xfrm>
          <a:off x="22212300" y="13134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38,987</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80949</xdr:rowOff>
    </xdr:from>
    <xdr:to>
      <xdr:col>32</xdr:col>
      <xdr:colOff>238125</xdr:colOff>
      <xdr:row>78</xdr:row>
      <xdr:rowOff>11099</xdr:rowOff>
    </xdr:to>
    <xdr:sp macro="" textlink="">
      <xdr:nvSpPr>
        <xdr:cNvPr id="832" name="フローチャート : 判断 831"/>
        <xdr:cNvSpPr/>
      </xdr:nvSpPr>
      <xdr:spPr>
        <a:xfrm>
          <a:off x="22110700" y="1328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74254</xdr:rowOff>
    </xdr:from>
    <xdr:to>
      <xdr:col>31</xdr:col>
      <xdr:colOff>34925</xdr:colOff>
      <xdr:row>78</xdr:row>
      <xdr:rowOff>116791</xdr:rowOff>
    </xdr:to>
    <xdr:cxnSp macro="">
      <xdr:nvCxnSpPr>
        <xdr:cNvPr id="833" name="直線コネクタ 832"/>
        <xdr:cNvCxnSpPr/>
      </xdr:nvCxnSpPr>
      <xdr:spPr>
        <a:xfrm flipV="1">
          <a:off x="20434300" y="13447354"/>
          <a:ext cx="889000" cy="4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33400</xdr:rowOff>
    </xdr:from>
    <xdr:to>
      <xdr:col>31</xdr:col>
      <xdr:colOff>85725</xdr:colOff>
      <xdr:row>77</xdr:row>
      <xdr:rowOff>135000</xdr:rowOff>
    </xdr:to>
    <xdr:sp macro="" textlink="">
      <xdr:nvSpPr>
        <xdr:cNvPr id="834" name="フローチャート : 判断 833"/>
        <xdr:cNvSpPr/>
      </xdr:nvSpPr>
      <xdr:spPr>
        <a:xfrm>
          <a:off x="21272500" y="1323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151527</xdr:rowOff>
    </xdr:from>
    <xdr:ext cx="534377" cy="259045"/>
    <xdr:sp macro="" textlink="">
      <xdr:nvSpPr>
        <xdr:cNvPr id="835" name="テキスト ボックス 834"/>
        <xdr:cNvSpPr txBox="1"/>
      </xdr:nvSpPr>
      <xdr:spPr>
        <a:xfrm>
          <a:off x="21056111" y="1301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116791</xdr:rowOff>
    </xdr:from>
    <xdr:to>
      <xdr:col>29</xdr:col>
      <xdr:colOff>517525</xdr:colOff>
      <xdr:row>78</xdr:row>
      <xdr:rowOff>159376</xdr:rowOff>
    </xdr:to>
    <xdr:cxnSp macro="">
      <xdr:nvCxnSpPr>
        <xdr:cNvPr id="836" name="直線コネクタ 835"/>
        <xdr:cNvCxnSpPr/>
      </xdr:nvCxnSpPr>
      <xdr:spPr>
        <a:xfrm flipV="1">
          <a:off x="19545300" y="13489891"/>
          <a:ext cx="889000" cy="4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19912</xdr:rowOff>
    </xdr:from>
    <xdr:to>
      <xdr:col>29</xdr:col>
      <xdr:colOff>568325</xdr:colOff>
      <xdr:row>77</xdr:row>
      <xdr:rowOff>121512</xdr:rowOff>
    </xdr:to>
    <xdr:sp macro="" textlink="">
      <xdr:nvSpPr>
        <xdr:cNvPr id="837" name="フローチャート : 判断 836"/>
        <xdr:cNvSpPr/>
      </xdr:nvSpPr>
      <xdr:spPr>
        <a:xfrm>
          <a:off x="20383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138039</xdr:rowOff>
    </xdr:from>
    <xdr:ext cx="534377" cy="259045"/>
    <xdr:sp macro="" textlink="">
      <xdr:nvSpPr>
        <xdr:cNvPr id="838" name="テキスト ボックス 837"/>
        <xdr:cNvSpPr txBox="1"/>
      </xdr:nvSpPr>
      <xdr:spPr>
        <a:xfrm>
          <a:off x="20167111" y="1299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158984</xdr:rowOff>
    </xdr:from>
    <xdr:to>
      <xdr:col>28</xdr:col>
      <xdr:colOff>314325</xdr:colOff>
      <xdr:row>78</xdr:row>
      <xdr:rowOff>159376</xdr:rowOff>
    </xdr:to>
    <xdr:cxnSp macro="">
      <xdr:nvCxnSpPr>
        <xdr:cNvPr id="839" name="直線コネクタ 838"/>
        <xdr:cNvCxnSpPr/>
      </xdr:nvCxnSpPr>
      <xdr:spPr>
        <a:xfrm>
          <a:off x="18656300" y="13532084"/>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42576</xdr:rowOff>
    </xdr:from>
    <xdr:to>
      <xdr:col>28</xdr:col>
      <xdr:colOff>365125</xdr:colOff>
      <xdr:row>77</xdr:row>
      <xdr:rowOff>144176</xdr:rowOff>
    </xdr:to>
    <xdr:sp macro="" textlink="">
      <xdr:nvSpPr>
        <xdr:cNvPr id="840" name="フローチャート : 判断 839"/>
        <xdr:cNvSpPr/>
      </xdr:nvSpPr>
      <xdr:spPr>
        <a:xfrm>
          <a:off x="19494500" y="132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160703</xdr:rowOff>
    </xdr:from>
    <xdr:ext cx="534377" cy="259045"/>
    <xdr:sp macro="" textlink="">
      <xdr:nvSpPr>
        <xdr:cNvPr id="841" name="テキスト ボックス 840"/>
        <xdr:cNvSpPr txBox="1"/>
      </xdr:nvSpPr>
      <xdr:spPr>
        <a:xfrm>
          <a:off x="19278111" y="130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49254</xdr:rowOff>
    </xdr:from>
    <xdr:to>
      <xdr:col>27</xdr:col>
      <xdr:colOff>161925</xdr:colOff>
      <xdr:row>77</xdr:row>
      <xdr:rowOff>150854</xdr:rowOff>
    </xdr:to>
    <xdr:sp macro="" textlink="">
      <xdr:nvSpPr>
        <xdr:cNvPr id="842" name="フローチャート : 判断 841"/>
        <xdr:cNvSpPr/>
      </xdr:nvSpPr>
      <xdr:spPr>
        <a:xfrm>
          <a:off x="18605500" y="1325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167381</xdr:rowOff>
    </xdr:from>
    <xdr:ext cx="534377" cy="259045"/>
    <xdr:sp macro="" textlink="">
      <xdr:nvSpPr>
        <xdr:cNvPr id="843" name="テキスト ボックス 842"/>
        <xdr:cNvSpPr txBox="1"/>
      </xdr:nvSpPr>
      <xdr:spPr>
        <a:xfrm>
          <a:off x="18389111" y="1302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12516</xdr:rowOff>
    </xdr:from>
    <xdr:to>
      <xdr:col>32</xdr:col>
      <xdr:colOff>238125</xdr:colOff>
      <xdr:row>78</xdr:row>
      <xdr:rowOff>114116</xdr:rowOff>
    </xdr:to>
    <xdr:sp macro="" textlink="">
      <xdr:nvSpPr>
        <xdr:cNvPr id="849" name="円/楕円 848"/>
        <xdr:cNvSpPr/>
      </xdr:nvSpPr>
      <xdr:spPr>
        <a:xfrm>
          <a:off x="22110700" y="1338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162393</xdr:rowOff>
    </xdr:from>
    <xdr:ext cx="534377" cy="259045"/>
    <xdr:sp macro="" textlink="">
      <xdr:nvSpPr>
        <xdr:cNvPr id="850" name="繰出金該当値テキスト"/>
        <xdr:cNvSpPr txBox="1"/>
      </xdr:nvSpPr>
      <xdr:spPr>
        <a:xfrm>
          <a:off x="22212300" y="1336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32,678</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23454</xdr:rowOff>
    </xdr:from>
    <xdr:to>
      <xdr:col>31</xdr:col>
      <xdr:colOff>85725</xdr:colOff>
      <xdr:row>78</xdr:row>
      <xdr:rowOff>125054</xdr:rowOff>
    </xdr:to>
    <xdr:sp macro="" textlink="">
      <xdr:nvSpPr>
        <xdr:cNvPr id="851" name="円/楕円 850"/>
        <xdr:cNvSpPr/>
      </xdr:nvSpPr>
      <xdr:spPr>
        <a:xfrm>
          <a:off x="21272500" y="1339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116181</xdr:rowOff>
    </xdr:from>
    <xdr:ext cx="534377" cy="259045"/>
    <xdr:sp macro="" textlink="">
      <xdr:nvSpPr>
        <xdr:cNvPr id="852" name="テキスト ボックス 851"/>
        <xdr:cNvSpPr txBox="1"/>
      </xdr:nvSpPr>
      <xdr:spPr>
        <a:xfrm>
          <a:off x="21056111" y="1348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32,008</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65991</xdr:rowOff>
    </xdr:from>
    <xdr:to>
      <xdr:col>29</xdr:col>
      <xdr:colOff>568325</xdr:colOff>
      <xdr:row>78</xdr:row>
      <xdr:rowOff>167591</xdr:rowOff>
    </xdr:to>
    <xdr:sp macro="" textlink="">
      <xdr:nvSpPr>
        <xdr:cNvPr id="853" name="円/楕円 852"/>
        <xdr:cNvSpPr/>
      </xdr:nvSpPr>
      <xdr:spPr>
        <a:xfrm>
          <a:off x="20383500" y="1343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158718</xdr:rowOff>
    </xdr:from>
    <xdr:ext cx="534377" cy="259045"/>
    <xdr:sp macro="" textlink="">
      <xdr:nvSpPr>
        <xdr:cNvPr id="854" name="テキスト ボックス 853"/>
        <xdr:cNvSpPr txBox="1"/>
      </xdr:nvSpPr>
      <xdr:spPr>
        <a:xfrm>
          <a:off x="20167111" y="1353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29,403</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108576</xdr:rowOff>
    </xdr:from>
    <xdr:to>
      <xdr:col>28</xdr:col>
      <xdr:colOff>365125</xdr:colOff>
      <xdr:row>79</xdr:row>
      <xdr:rowOff>38726</xdr:rowOff>
    </xdr:to>
    <xdr:sp macro="" textlink="">
      <xdr:nvSpPr>
        <xdr:cNvPr id="855" name="円/楕円 854"/>
        <xdr:cNvSpPr/>
      </xdr:nvSpPr>
      <xdr:spPr>
        <a:xfrm>
          <a:off x="19494500" y="1348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29853</xdr:rowOff>
    </xdr:from>
    <xdr:ext cx="534377" cy="259045"/>
    <xdr:sp macro="" textlink="">
      <xdr:nvSpPr>
        <xdr:cNvPr id="856" name="テキスト ボックス 855"/>
        <xdr:cNvSpPr txBox="1"/>
      </xdr:nvSpPr>
      <xdr:spPr>
        <a:xfrm>
          <a:off x="19278111" y="1357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26,795</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108184</xdr:rowOff>
    </xdr:from>
    <xdr:to>
      <xdr:col>27</xdr:col>
      <xdr:colOff>161925</xdr:colOff>
      <xdr:row>79</xdr:row>
      <xdr:rowOff>38334</xdr:rowOff>
    </xdr:to>
    <xdr:sp macro="" textlink="">
      <xdr:nvSpPr>
        <xdr:cNvPr id="857" name="円/楕円 856"/>
        <xdr:cNvSpPr/>
      </xdr:nvSpPr>
      <xdr:spPr>
        <a:xfrm>
          <a:off x="18605500" y="1348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29461</xdr:rowOff>
    </xdr:from>
    <xdr:ext cx="534377" cy="259045"/>
    <xdr:sp macro="" textlink="">
      <xdr:nvSpPr>
        <xdr:cNvPr id="858" name="テキスト ボックス 857"/>
        <xdr:cNvSpPr txBox="1"/>
      </xdr:nvSpPr>
      <xdr:spPr>
        <a:xfrm>
          <a:off x="18389111" y="1357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26,819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人件費や補助費等の住民一人当たりのコストが類似団体と比較して高くなっている。人件費が高くなっている要因は、本市が重点的に子どもに関する施策を進めてきたことから民生部門</a:t>
          </a:r>
          <a:r>
            <a:rPr kumimoji="1" lang="ja-JP" altLang="en-US" sz="1400">
              <a:solidFill>
                <a:schemeClr val="dk1"/>
              </a:solidFill>
              <a:effectLst/>
              <a:latin typeface="+mn-lt"/>
              <a:ea typeface="+mn-ea"/>
              <a:cs typeface="+mn-cs"/>
            </a:rPr>
            <a:t>や教育部門</a:t>
          </a:r>
          <a:r>
            <a:rPr kumimoji="1" lang="ja-JP" altLang="ja-JP" sz="1400">
              <a:solidFill>
                <a:schemeClr val="dk1"/>
              </a:solidFill>
              <a:effectLst/>
              <a:latin typeface="+mn-lt"/>
              <a:ea typeface="+mn-ea"/>
              <a:cs typeface="+mn-cs"/>
            </a:rPr>
            <a:t>の施設・職員数が多くなっていることや、区画整理事業や地籍調査事業を推進していることから、土木部門において職員数が多くなっているためである。補助費等については、下水道事業に公営企業法を適用しているため繰出金の性質を補助費等に分類していることによる。</a:t>
          </a:r>
          <a:endParaRPr lang="ja-JP" altLang="ja-JP" sz="1800">
            <a:effectLst/>
          </a:endParaRPr>
        </a:p>
        <a:p>
          <a:r>
            <a:rPr kumimoji="1" lang="ja-JP" altLang="ja-JP" sz="1400">
              <a:solidFill>
                <a:schemeClr val="dk1"/>
              </a:solidFill>
              <a:effectLst/>
              <a:latin typeface="+mn-lt"/>
              <a:ea typeface="+mn-ea"/>
              <a:cs typeface="+mn-cs"/>
            </a:rPr>
            <a:t>普通建設事業費については、平成</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年度に小学校</a:t>
          </a:r>
          <a:r>
            <a:rPr kumimoji="1" lang="ja-JP" altLang="en-US" sz="1400">
              <a:solidFill>
                <a:schemeClr val="dk1"/>
              </a:solidFill>
              <a:effectLst/>
              <a:latin typeface="+mn-lt"/>
              <a:ea typeface="+mn-ea"/>
              <a:cs typeface="+mn-cs"/>
            </a:rPr>
            <a:t>や天理駅前広場</a:t>
          </a:r>
          <a:r>
            <a:rPr kumimoji="1" lang="ja-JP" altLang="ja-JP" sz="1400">
              <a:solidFill>
                <a:schemeClr val="dk1"/>
              </a:solidFill>
              <a:effectLst/>
              <a:latin typeface="+mn-lt"/>
              <a:ea typeface="+mn-ea"/>
              <a:cs typeface="+mn-cs"/>
            </a:rPr>
            <a:t>の大規模な整備を行ったことなどから類似団体と比べて高い水準となっている。今後、ファシリティマネジメントの推進により、公共施設等の計画的な予防保全によりライフサイクルコストの最小化を図る。</a:t>
          </a:r>
          <a:endParaRPr lang="ja-JP" altLang="ja-JP" sz="18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奈良県天理市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66,588
65,763
86.42
26,676,826
25,653,021
766,749
14,299,773
26,341,032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82.9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109068</xdr:rowOff>
    </xdr:from>
    <xdr:to>
      <xdr:col>6</xdr:col>
      <xdr:colOff>510540</xdr:colOff>
      <xdr:row>37</xdr:row>
      <xdr:rowOff>144729</xdr:rowOff>
    </xdr:to>
    <xdr:cxnSp macro="">
      <xdr:nvCxnSpPr>
        <xdr:cNvPr id="54" name="直線コネクタ 53"/>
        <xdr:cNvCxnSpPr/>
      </xdr:nvCxnSpPr>
      <xdr:spPr>
        <a:xfrm flipV="1">
          <a:off x="4633595" y="5424018"/>
          <a:ext cx="1270" cy="106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148556</xdr:rowOff>
    </xdr:from>
    <xdr:ext cx="469744" cy="259045"/>
    <xdr:sp macro="" textlink="">
      <xdr:nvSpPr>
        <xdr:cNvPr id="55" name="議会費最小値テキスト"/>
        <xdr:cNvSpPr txBox="1"/>
      </xdr:nvSpPr>
      <xdr:spPr>
        <a:xfrm>
          <a:off x="4686300" y="64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a:t>
          </a:r>
          <a:endParaRPr kumimoji="1" lang="ja-JP" altLang="en-US" sz="1000" b="1">
            <a:latin typeface="ＭＳ Ｐゴシック"/>
          </a:endParaRPr>
        </a:p>
      </xdr:txBody>
    </xdr:sp>
    <xdr:clientData/>
  </xdr:oneCellAnchor>
  <xdr:twoCellAnchor>
    <xdr:from>
      <xdr:col>6</xdr:col>
      <xdr:colOff>422275</xdr:colOff>
      <xdr:row>37</xdr:row>
      <xdr:rowOff>144729</xdr:rowOff>
    </xdr:from>
    <xdr:to>
      <xdr:col>6</xdr:col>
      <xdr:colOff>600075</xdr:colOff>
      <xdr:row>37</xdr:row>
      <xdr:rowOff>144729</xdr:rowOff>
    </xdr:to>
    <xdr:cxnSp macro="">
      <xdr:nvCxnSpPr>
        <xdr:cNvPr id="56" name="直線コネクタ 55"/>
        <xdr:cNvCxnSpPr/>
      </xdr:nvCxnSpPr>
      <xdr:spPr>
        <a:xfrm>
          <a:off x="4546600" y="648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55745</xdr:rowOff>
    </xdr:from>
    <xdr:ext cx="469744" cy="259045"/>
    <xdr:sp macro="" textlink="">
      <xdr:nvSpPr>
        <xdr:cNvPr id="57" name="議会費最大値テキスト"/>
        <xdr:cNvSpPr txBox="1"/>
      </xdr:nvSpPr>
      <xdr:spPr>
        <a:xfrm>
          <a:off x="4686300" y="51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4,692</a:t>
          </a:r>
          <a:endParaRPr kumimoji="1" lang="ja-JP" altLang="en-US" sz="1000" b="1">
            <a:latin typeface="ＭＳ Ｐゴシック"/>
          </a:endParaRPr>
        </a:p>
      </xdr:txBody>
    </xdr:sp>
    <xdr:clientData/>
  </xdr:oneCellAnchor>
  <xdr:twoCellAnchor>
    <xdr:from>
      <xdr:col>6</xdr:col>
      <xdr:colOff>422275</xdr:colOff>
      <xdr:row>31</xdr:row>
      <xdr:rowOff>109068</xdr:rowOff>
    </xdr:from>
    <xdr:to>
      <xdr:col>6</xdr:col>
      <xdr:colOff>600075</xdr:colOff>
      <xdr:row>31</xdr:row>
      <xdr:rowOff>109068</xdr:rowOff>
    </xdr:to>
    <xdr:cxnSp macro="">
      <xdr:nvCxnSpPr>
        <xdr:cNvPr id="58" name="直線コネクタ 57"/>
        <xdr:cNvCxnSpPr/>
      </xdr:nvCxnSpPr>
      <xdr:spPr>
        <a:xfrm>
          <a:off x="4546600" y="54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92151</xdr:rowOff>
    </xdr:from>
    <xdr:to>
      <xdr:col>6</xdr:col>
      <xdr:colOff>511175</xdr:colOff>
      <xdr:row>33</xdr:row>
      <xdr:rowOff>81178</xdr:rowOff>
    </xdr:to>
    <xdr:cxnSp macro="">
      <xdr:nvCxnSpPr>
        <xdr:cNvPr id="59" name="直線コネクタ 58"/>
        <xdr:cNvCxnSpPr/>
      </xdr:nvCxnSpPr>
      <xdr:spPr>
        <a:xfrm>
          <a:off x="3797300" y="5578551"/>
          <a:ext cx="838200" cy="16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135907</xdr:rowOff>
    </xdr:from>
    <xdr:ext cx="469744" cy="259045"/>
    <xdr:sp macro="" textlink="">
      <xdr:nvSpPr>
        <xdr:cNvPr id="60" name="議会費平均値テキスト"/>
        <xdr:cNvSpPr txBox="1"/>
      </xdr:nvSpPr>
      <xdr:spPr>
        <a:xfrm>
          <a:off x="4686300" y="5965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157480</xdr:rowOff>
    </xdr:from>
    <xdr:to>
      <xdr:col>6</xdr:col>
      <xdr:colOff>561975</xdr:colOff>
      <xdr:row>35</xdr:row>
      <xdr:rowOff>87630</xdr:rowOff>
    </xdr:to>
    <xdr:sp macro="" textlink="">
      <xdr:nvSpPr>
        <xdr:cNvPr id="61" name="フローチャート : 判断 60"/>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92151</xdr:rowOff>
    </xdr:from>
    <xdr:to>
      <xdr:col>5</xdr:col>
      <xdr:colOff>358775</xdr:colOff>
      <xdr:row>32</xdr:row>
      <xdr:rowOff>136042</xdr:rowOff>
    </xdr:to>
    <xdr:cxnSp macro="">
      <xdr:nvCxnSpPr>
        <xdr:cNvPr id="62" name="直線コネクタ 61"/>
        <xdr:cNvCxnSpPr/>
      </xdr:nvCxnSpPr>
      <xdr:spPr>
        <a:xfrm flipV="1">
          <a:off x="2908300" y="5578551"/>
          <a:ext cx="8890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18491</xdr:rowOff>
    </xdr:from>
    <xdr:to>
      <xdr:col>5</xdr:col>
      <xdr:colOff>409575</xdr:colOff>
      <xdr:row>34</xdr:row>
      <xdr:rowOff>120091</xdr:rowOff>
    </xdr:to>
    <xdr:sp macro="" textlink="">
      <xdr:nvSpPr>
        <xdr:cNvPr id="63" name="フローチャート : 判断 62"/>
        <xdr:cNvSpPr/>
      </xdr:nvSpPr>
      <xdr:spPr>
        <a:xfrm>
          <a:off x="3746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111218</xdr:rowOff>
    </xdr:from>
    <xdr:ext cx="469744" cy="259045"/>
    <xdr:sp macro="" textlink="">
      <xdr:nvSpPr>
        <xdr:cNvPr id="64" name="テキスト ボックス 63"/>
        <xdr:cNvSpPr txBox="1"/>
      </xdr:nvSpPr>
      <xdr:spPr>
        <a:xfrm>
          <a:off x="3562427"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136042</xdr:rowOff>
    </xdr:from>
    <xdr:to>
      <xdr:col>4</xdr:col>
      <xdr:colOff>155575</xdr:colOff>
      <xdr:row>33</xdr:row>
      <xdr:rowOff>31343</xdr:rowOff>
    </xdr:to>
    <xdr:cxnSp macro="">
      <xdr:nvCxnSpPr>
        <xdr:cNvPr id="65" name="直線コネクタ 64"/>
        <xdr:cNvCxnSpPr/>
      </xdr:nvCxnSpPr>
      <xdr:spPr>
        <a:xfrm flipV="1">
          <a:off x="2019300" y="5622442"/>
          <a:ext cx="889000" cy="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116247</xdr:rowOff>
    </xdr:from>
    <xdr:ext cx="469744" cy="259045"/>
    <xdr:sp macro="" textlink="">
      <xdr:nvSpPr>
        <xdr:cNvPr id="67" name="テキスト ボックス 66"/>
        <xdr:cNvSpPr txBox="1"/>
      </xdr:nvSpPr>
      <xdr:spPr>
        <a:xfrm>
          <a:off x="2673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164846</xdr:rowOff>
    </xdr:from>
    <xdr:to>
      <xdr:col>2</xdr:col>
      <xdr:colOff>638175</xdr:colOff>
      <xdr:row>33</xdr:row>
      <xdr:rowOff>31343</xdr:rowOff>
    </xdr:to>
    <xdr:cxnSp macro="">
      <xdr:nvCxnSpPr>
        <xdr:cNvPr id="68" name="直線コネクタ 67"/>
        <xdr:cNvCxnSpPr/>
      </xdr:nvCxnSpPr>
      <xdr:spPr>
        <a:xfrm>
          <a:off x="1130300" y="5651246"/>
          <a:ext cx="889000" cy="3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131792</xdr:rowOff>
    </xdr:from>
    <xdr:ext cx="469744" cy="259045"/>
    <xdr:sp macro="" textlink="">
      <xdr:nvSpPr>
        <xdr:cNvPr id="70" name="テキスト ボックス 69"/>
        <xdr:cNvSpPr txBox="1"/>
      </xdr:nvSpPr>
      <xdr:spPr>
        <a:xfrm>
          <a:off x="1784427"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64584</xdr:rowOff>
    </xdr:from>
    <xdr:ext cx="469744" cy="259045"/>
    <xdr:sp macro="" textlink="">
      <xdr:nvSpPr>
        <xdr:cNvPr id="72" name="テキスト ボックス 71"/>
        <xdr:cNvSpPr txBox="1"/>
      </xdr:nvSpPr>
      <xdr:spPr>
        <a:xfrm>
          <a:off x="895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30378</xdr:rowOff>
    </xdr:from>
    <xdr:to>
      <xdr:col>6</xdr:col>
      <xdr:colOff>561975</xdr:colOff>
      <xdr:row>33</xdr:row>
      <xdr:rowOff>131978</xdr:rowOff>
    </xdr:to>
    <xdr:sp macro="" textlink="">
      <xdr:nvSpPr>
        <xdr:cNvPr id="78" name="円/楕円 77"/>
        <xdr:cNvSpPr/>
      </xdr:nvSpPr>
      <xdr:spPr>
        <a:xfrm>
          <a:off x="4584700" y="568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53255</xdr:rowOff>
    </xdr:from>
    <xdr:ext cx="469744" cy="259045"/>
    <xdr:sp macro="" textlink="">
      <xdr:nvSpPr>
        <xdr:cNvPr id="79" name="議会費該当値テキスト"/>
        <xdr:cNvSpPr txBox="1"/>
      </xdr:nvSpPr>
      <xdr:spPr>
        <a:xfrm>
          <a:off x="4686300" y="553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4,003</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41351</xdr:rowOff>
    </xdr:from>
    <xdr:to>
      <xdr:col>5</xdr:col>
      <xdr:colOff>409575</xdr:colOff>
      <xdr:row>32</xdr:row>
      <xdr:rowOff>142951</xdr:rowOff>
    </xdr:to>
    <xdr:sp macro="" textlink="">
      <xdr:nvSpPr>
        <xdr:cNvPr id="80" name="円/楕円 79"/>
        <xdr:cNvSpPr/>
      </xdr:nvSpPr>
      <xdr:spPr>
        <a:xfrm>
          <a:off x="3746500" y="552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159478</xdr:rowOff>
    </xdr:from>
    <xdr:ext cx="469744" cy="259045"/>
    <xdr:sp macro="" textlink="">
      <xdr:nvSpPr>
        <xdr:cNvPr id="81" name="テキスト ボックス 80"/>
        <xdr:cNvSpPr txBox="1"/>
      </xdr:nvSpPr>
      <xdr:spPr>
        <a:xfrm>
          <a:off x="3562427" y="5302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4,354</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85242</xdr:rowOff>
    </xdr:from>
    <xdr:to>
      <xdr:col>4</xdr:col>
      <xdr:colOff>206375</xdr:colOff>
      <xdr:row>33</xdr:row>
      <xdr:rowOff>15392</xdr:rowOff>
    </xdr:to>
    <xdr:sp macro="" textlink="">
      <xdr:nvSpPr>
        <xdr:cNvPr id="82" name="円/楕円 81"/>
        <xdr:cNvSpPr/>
      </xdr:nvSpPr>
      <xdr:spPr>
        <a:xfrm>
          <a:off x="2857500" y="557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31919</xdr:rowOff>
    </xdr:from>
    <xdr:ext cx="469744" cy="259045"/>
    <xdr:sp macro="" textlink="">
      <xdr:nvSpPr>
        <xdr:cNvPr id="83" name="テキスト ボックス 82"/>
        <xdr:cNvSpPr txBox="1"/>
      </xdr:nvSpPr>
      <xdr:spPr>
        <a:xfrm>
          <a:off x="2673427" y="5346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4,258</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151993</xdr:rowOff>
    </xdr:from>
    <xdr:to>
      <xdr:col>3</xdr:col>
      <xdr:colOff>3175</xdr:colOff>
      <xdr:row>33</xdr:row>
      <xdr:rowOff>82143</xdr:rowOff>
    </xdr:to>
    <xdr:sp macro="" textlink="">
      <xdr:nvSpPr>
        <xdr:cNvPr id="84" name="円/楕円 83"/>
        <xdr:cNvSpPr/>
      </xdr:nvSpPr>
      <xdr:spPr>
        <a:xfrm>
          <a:off x="1968500" y="563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98670</xdr:rowOff>
    </xdr:from>
    <xdr:ext cx="469744" cy="259045"/>
    <xdr:sp macro="" textlink="">
      <xdr:nvSpPr>
        <xdr:cNvPr id="85" name="テキスト ボックス 84"/>
        <xdr:cNvSpPr txBox="1"/>
      </xdr:nvSpPr>
      <xdr:spPr>
        <a:xfrm>
          <a:off x="1784427" y="5413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4,112</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114046</xdr:rowOff>
    </xdr:from>
    <xdr:to>
      <xdr:col>1</xdr:col>
      <xdr:colOff>485775</xdr:colOff>
      <xdr:row>33</xdr:row>
      <xdr:rowOff>44196</xdr:rowOff>
    </xdr:to>
    <xdr:sp macro="" textlink="">
      <xdr:nvSpPr>
        <xdr:cNvPr id="86" name="円/楕円 85"/>
        <xdr:cNvSpPr/>
      </xdr:nvSpPr>
      <xdr:spPr>
        <a:xfrm>
          <a:off x="1079500" y="560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60723</xdr:rowOff>
    </xdr:from>
    <xdr:ext cx="469744" cy="259045"/>
    <xdr:sp macro="" textlink="">
      <xdr:nvSpPr>
        <xdr:cNvPr id="87" name="テキスト ボックス 86"/>
        <xdr:cNvSpPr txBox="1"/>
      </xdr:nvSpPr>
      <xdr:spPr>
        <a:xfrm>
          <a:off x="895427" y="537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50,426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61984</xdr:rowOff>
    </xdr:from>
    <xdr:to>
      <xdr:col>6</xdr:col>
      <xdr:colOff>510540</xdr:colOff>
      <xdr:row>58</xdr:row>
      <xdr:rowOff>7356</xdr:rowOff>
    </xdr:to>
    <xdr:cxnSp macro="">
      <xdr:nvCxnSpPr>
        <xdr:cNvPr id="111" name="直線コネクタ 110"/>
        <xdr:cNvCxnSpPr/>
      </xdr:nvCxnSpPr>
      <xdr:spPr>
        <a:xfrm flipV="1">
          <a:off x="4633595" y="8634484"/>
          <a:ext cx="1270" cy="131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11183</xdr:rowOff>
    </xdr:from>
    <xdr:ext cx="534377" cy="259045"/>
    <xdr:sp macro="" textlink="">
      <xdr:nvSpPr>
        <xdr:cNvPr id="112" name="総務費最小値テキスト"/>
        <xdr:cNvSpPr txBox="1"/>
      </xdr:nvSpPr>
      <xdr:spPr>
        <a:xfrm>
          <a:off x="4686300" y="99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27,368</a:t>
          </a:r>
          <a:endParaRPr kumimoji="1" lang="ja-JP" altLang="en-US" sz="1000" b="1">
            <a:latin typeface="ＭＳ Ｐゴシック"/>
          </a:endParaRPr>
        </a:p>
      </xdr:txBody>
    </xdr:sp>
    <xdr:clientData/>
  </xdr:oneCellAnchor>
  <xdr:twoCellAnchor>
    <xdr:from>
      <xdr:col>6</xdr:col>
      <xdr:colOff>422275</xdr:colOff>
      <xdr:row>58</xdr:row>
      <xdr:rowOff>7356</xdr:rowOff>
    </xdr:from>
    <xdr:to>
      <xdr:col>6</xdr:col>
      <xdr:colOff>600075</xdr:colOff>
      <xdr:row>58</xdr:row>
      <xdr:rowOff>7356</xdr:rowOff>
    </xdr:to>
    <xdr:cxnSp macro="">
      <xdr:nvCxnSpPr>
        <xdr:cNvPr id="113" name="直線コネクタ 112"/>
        <xdr:cNvCxnSpPr/>
      </xdr:nvCxnSpPr>
      <xdr:spPr>
        <a:xfrm>
          <a:off x="4546600" y="99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8661</xdr:rowOff>
    </xdr:from>
    <xdr:ext cx="599010" cy="259045"/>
    <xdr:sp macro="" textlink="">
      <xdr:nvSpPr>
        <xdr:cNvPr id="114" name="総務費最大値テキスト"/>
        <xdr:cNvSpPr txBox="1"/>
      </xdr:nvSpPr>
      <xdr:spPr>
        <a:xfrm>
          <a:off x="4686300" y="840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200,199</a:t>
          </a:r>
          <a:endParaRPr kumimoji="1" lang="ja-JP" altLang="en-US" sz="1000" b="1">
            <a:latin typeface="ＭＳ Ｐゴシック"/>
          </a:endParaRPr>
        </a:p>
      </xdr:txBody>
    </xdr:sp>
    <xdr:clientData/>
  </xdr:oneCellAnchor>
  <xdr:twoCellAnchor>
    <xdr:from>
      <xdr:col>6</xdr:col>
      <xdr:colOff>422275</xdr:colOff>
      <xdr:row>50</xdr:row>
      <xdr:rowOff>61984</xdr:rowOff>
    </xdr:from>
    <xdr:to>
      <xdr:col>6</xdr:col>
      <xdr:colOff>600075</xdr:colOff>
      <xdr:row>50</xdr:row>
      <xdr:rowOff>61984</xdr:rowOff>
    </xdr:to>
    <xdr:cxnSp macro="">
      <xdr:nvCxnSpPr>
        <xdr:cNvPr id="115" name="直線コネクタ 114"/>
        <xdr:cNvCxnSpPr/>
      </xdr:nvCxnSpPr>
      <xdr:spPr>
        <a:xfrm>
          <a:off x="4546600" y="863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58676</xdr:rowOff>
    </xdr:from>
    <xdr:to>
      <xdr:col>6</xdr:col>
      <xdr:colOff>511175</xdr:colOff>
      <xdr:row>57</xdr:row>
      <xdr:rowOff>90794</xdr:rowOff>
    </xdr:to>
    <xdr:cxnSp macro="">
      <xdr:nvCxnSpPr>
        <xdr:cNvPr id="116" name="直線コネクタ 115"/>
        <xdr:cNvCxnSpPr/>
      </xdr:nvCxnSpPr>
      <xdr:spPr>
        <a:xfrm flipV="1">
          <a:off x="3797300" y="9831326"/>
          <a:ext cx="838200" cy="3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167761</xdr:rowOff>
    </xdr:from>
    <xdr:ext cx="534377" cy="259045"/>
    <xdr:sp macro="" textlink="">
      <xdr:nvSpPr>
        <xdr:cNvPr id="117" name="総務費平均値テキスト"/>
        <xdr:cNvSpPr txBox="1"/>
      </xdr:nvSpPr>
      <xdr:spPr>
        <a:xfrm>
          <a:off x="4686300" y="9597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144884</xdr:rowOff>
    </xdr:from>
    <xdr:to>
      <xdr:col>6</xdr:col>
      <xdr:colOff>561975</xdr:colOff>
      <xdr:row>57</xdr:row>
      <xdr:rowOff>75034</xdr:rowOff>
    </xdr:to>
    <xdr:sp macro="" textlink="">
      <xdr:nvSpPr>
        <xdr:cNvPr id="118" name="フローチャート : 判断 117"/>
        <xdr:cNvSpPr/>
      </xdr:nvSpPr>
      <xdr:spPr>
        <a:xfrm>
          <a:off x="4584700" y="974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90794</xdr:rowOff>
    </xdr:from>
    <xdr:to>
      <xdr:col>5</xdr:col>
      <xdr:colOff>358775</xdr:colOff>
      <xdr:row>57</xdr:row>
      <xdr:rowOff>125108</xdr:rowOff>
    </xdr:to>
    <xdr:cxnSp macro="">
      <xdr:nvCxnSpPr>
        <xdr:cNvPr id="119" name="直線コネクタ 118"/>
        <xdr:cNvCxnSpPr/>
      </xdr:nvCxnSpPr>
      <xdr:spPr>
        <a:xfrm flipV="1">
          <a:off x="2908300" y="9863444"/>
          <a:ext cx="889000" cy="3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107074</xdr:rowOff>
    </xdr:from>
    <xdr:to>
      <xdr:col>5</xdr:col>
      <xdr:colOff>409575</xdr:colOff>
      <xdr:row>57</xdr:row>
      <xdr:rowOff>37224</xdr:rowOff>
    </xdr:to>
    <xdr:sp macro="" textlink="">
      <xdr:nvSpPr>
        <xdr:cNvPr id="120" name="フローチャート : 判断 119"/>
        <xdr:cNvSpPr/>
      </xdr:nvSpPr>
      <xdr:spPr>
        <a:xfrm>
          <a:off x="3746500" y="970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53751</xdr:rowOff>
    </xdr:from>
    <xdr:ext cx="534377" cy="259045"/>
    <xdr:sp macro="" textlink="">
      <xdr:nvSpPr>
        <xdr:cNvPr id="121" name="テキスト ボックス 120"/>
        <xdr:cNvSpPr txBox="1"/>
      </xdr:nvSpPr>
      <xdr:spPr>
        <a:xfrm>
          <a:off x="3530111" y="94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34879</xdr:rowOff>
    </xdr:from>
    <xdr:to>
      <xdr:col>4</xdr:col>
      <xdr:colOff>155575</xdr:colOff>
      <xdr:row>57</xdr:row>
      <xdr:rowOff>125108</xdr:rowOff>
    </xdr:to>
    <xdr:cxnSp macro="">
      <xdr:nvCxnSpPr>
        <xdr:cNvPr id="122" name="直線コネクタ 121"/>
        <xdr:cNvCxnSpPr/>
      </xdr:nvCxnSpPr>
      <xdr:spPr>
        <a:xfrm>
          <a:off x="2019300" y="9807529"/>
          <a:ext cx="889000" cy="9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56154</xdr:rowOff>
    </xdr:from>
    <xdr:to>
      <xdr:col>2</xdr:col>
      <xdr:colOff>638175</xdr:colOff>
      <xdr:row>57</xdr:row>
      <xdr:rowOff>34879</xdr:rowOff>
    </xdr:to>
    <xdr:cxnSp macro="">
      <xdr:nvCxnSpPr>
        <xdr:cNvPr id="125" name="直線コネクタ 124"/>
        <xdr:cNvCxnSpPr/>
      </xdr:nvCxnSpPr>
      <xdr:spPr>
        <a:xfrm>
          <a:off x="1130300" y="9657354"/>
          <a:ext cx="889000" cy="15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7876</xdr:rowOff>
    </xdr:from>
    <xdr:to>
      <xdr:col>6</xdr:col>
      <xdr:colOff>561975</xdr:colOff>
      <xdr:row>57</xdr:row>
      <xdr:rowOff>109476</xdr:rowOff>
    </xdr:to>
    <xdr:sp macro="" textlink="">
      <xdr:nvSpPr>
        <xdr:cNvPr id="135" name="円/楕円 134"/>
        <xdr:cNvSpPr/>
      </xdr:nvSpPr>
      <xdr:spPr>
        <a:xfrm>
          <a:off x="4584700" y="978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123311</xdr:rowOff>
    </xdr:from>
    <xdr:ext cx="534377" cy="259045"/>
    <xdr:sp macro="" textlink="">
      <xdr:nvSpPr>
        <xdr:cNvPr id="136" name="総務費該当値テキスト"/>
        <xdr:cNvSpPr txBox="1"/>
      </xdr:nvSpPr>
      <xdr:spPr>
        <a:xfrm>
          <a:off x="4686300" y="972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43,133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39994</xdr:rowOff>
    </xdr:from>
    <xdr:to>
      <xdr:col>5</xdr:col>
      <xdr:colOff>409575</xdr:colOff>
      <xdr:row>57</xdr:row>
      <xdr:rowOff>141594</xdr:rowOff>
    </xdr:to>
    <xdr:sp macro="" textlink="">
      <xdr:nvSpPr>
        <xdr:cNvPr id="137" name="円/楕円 136"/>
        <xdr:cNvSpPr/>
      </xdr:nvSpPr>
      <xdr:spPr>
        <a:xfrm>
          <a:off x="3746500" y="981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132721</xdr:rowOff>
    </xdr:from>
    <xdr:ext cx="534377" cy="259045"/>
    <xdr:sp macro="" textlink="">
      <xdr:nvSpPr>
        <xdr:cNvPr id="138" name="テキスト ボックス 137"/>
        <xdr:cNvSpPr txBox="1"/>
      </xdr:nvSpPr>
      <xdr:spPr>
        <a:xfrm>
          <a:off x="3530111" y="990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38,918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74308</xdr:rowOff>
    </xdr:from>
    <xdr:to>
      <xdr:col>4</xdr:col>
      <xdr:colOff>206375</xdr:colOff>
      <xdr:row>58</xdr:row>
      <xdr:rowOff>4458</xdr:rowOff>
    </xdr:to>
    <xdr:sp macro="" textlink="">
      <xdr:nvSpPr>
        <xdr:cNvPr id="139" name="円/楕円 138"/>
        <xdr:cNvSpPr/>
      </xdr:nvSpPr>
      <xdr:spPr>
        <a:xfrm>
          <a:off x="2857500" y="984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167035</xdr:rowOff>
    </xdr:from>
    <xdr:ext cx="534377" cy="259045"/>
    <xdr:sp macro="" textlink="">
      <xdr:nvSpPr>
        <xdr:cNvPr id="140" name="テキスト ボックス 139"/>
        <xdr:cNvSpPr txBox="1"/>
      </xdr:nvSpPr>
      <xdr:spPr>
        <a:xfrm>
          <a:off x="2641111" y="993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34,415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155529</xdr:rowOff>
    </xdr:from>
    <xdr:to>
      <xdr:col>3</xdr:col>
      <xdr:colOff>3175</xdr:colOff>
      <xdr:row>57</xdr:row>
      <xdr:rowOff>85679</xdr:rowOff>
    </xdr:to>
    <xdr:sp macro="" textlink="">
      <xdr:nvSpPr>
        <xdr:cNvPr id="141" name="円/楕円 140"/>
        <xdr:cNvSpPr/>
      </xdr:nvSpPr>
      <xdr:spPr>
        <a:xfrm>
          <a:off x="1968500" y="975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76806</xdr:rowOff>
    </xdr:from>
    <xdr:ext cx="534377" cy="259045"/>
    <xdr:sp macro="" textlink="">
      <xdr:nvSpPr>
        <xdr:cNvPr id="142" name="テキスト ボックス 141"/>
        <xdr:cNvSpPr txBox="1"/>
      </xdr:nvSpPr>
      <xdr:spPr>
        <a:xfrm>
          <a:off x="1752111" y="984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46,256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5354</xdr:rowOff>
    </xdr:from>
    <xdr:to>
      <xdr:col>1</xdr:col>
      <xdr:colOff>485775</xdr:colOff>
      <xdr:row>56</xdr:row>
      <xdr:rowOff>106954</xdr:rowOff>
    </xdr:to>
    <xdr:sp macro="" textlink="">
      <xdr:nvSpPr>
        <xdr:cNvPr id="143" name="円/楕円 142"/>
        <xdr:cNvSpPr/>
      </xdr:nvSpPr>
      <xdr:spPr>
        <a:xfrm>
          <a:off x="1079500" y="960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98081</xdr:rowOff>
    </xdr:from>
    <xdr:ext cx="534377" cy="259045"/>
    <xdr:sp macro="" textlink="">
      <xdr:nvSpPr>
        <xdr:cNvPr id="144" name="テキスト ボックス 143"/>
        <xdr:cNvSpPr txBox="1"/>
      </xdr:nvSpPr>
      <xdr:spPr>
        <a:xfrm>
          <a:off x="863111" y="969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65,964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154622</xdr:rowOff>
    </xdr:from>
    <xdr:to>
      <xdr:col>6</xdr:col>
      <xdr:colOff>510540</xdr:colOff>
      <xdr:row>78</xdr:row>
      <xdr:rowOff>128651</xdr:rowOff>
    </xdr:to>
    <xdr:cxnSp macro="">
      <xdr:nvCxnSpPr>
        <xdr:cNvPr id="169" name="直線コネクタ 168"/>
        <xdr:cNvCxnSpPr/>
      </xdr:nvCxnSpPr>
      <xdr:spPr>
        <a:xfrm flipV="1">
          <a:off x="4633595" y="11984672"/>
          <a:ext cx="1270" cy="1517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132478</xdr:rowOff>
    </xdr:from>
    <xdr:ext cx="534377" cy="259045"/>
    <xdr:sp macro="" textlink="">
      <xdr:nvSpPr>
        <xdr:cNvPr id="170" name="民生費最小値テキスト"/>
        <xdr:cNvSpPr txBox="1"/>
      </xdr:nvSpPr>
      <xdr:spPr>
        <a:xfrm>
          <a:off x="4686300" y="135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96,870</a:t>
          </a:r>
          <a:endParaRPr kumimoji="1" lang="ja-JP" altLang="en-US" sz="1000" b="1">
            <a:latin typeface="ＭＳ Ｐゴシック"/>
          </a:endParaRPr>
        </a:p>
      </xdr:txBody>
    </xdr:sp>
    <xdr:clientData/>
  </xdr:oneCellAnchor>
  <xdr:twoCellAnchor>
    <xdr:from>
      <xdr:col>6</xdr:col>
      <xdr:colOff>422275</xdr:colOff>
      <xdr:row>78</xdr:row>
      <xdr:rowOff>128651</xdr:rowOff>
    </xdr:from>
    <xdr:to>
      <xdr:col>6</xdr:col>
      <xdr:colOff>600075</xdr:colOff>
      <xdr:row>78</xdr:row>
      <xdr:rowOff>128651</xdr:rowOff>
    </xdr:to>
    <xdr:cxnSp macro="">
      <xdr:nvCxnSpPr>
        <xdr:cNvPr id="171" name="直線コネクタ 170"/>
        <xdr:cNvCxnSpPr/>
      </xdr:nvCxnSpPr>
      <xdr:spPr>
        <a:xfrm>
          <a:off x="4546600" y="1350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101299</xdr:rowOff>
    </xdr:from>
    <xdr:ext cx="599010" cy="259045"/>
    <xdr:sp macro="" textlink="">
      <xdr:nvSpPr>
        <xdr:cNvPr id="172" name="民生費最大値テキスト"/>
        <xdr:cNvSpPr txBox="1"/>
      </xdr:nvSpPr>
      <xdr:spPr>
        <a:xfrm>
          <a:off x="4686300" y="1175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216,325</a:t>
          </a:r>
          <a:endParaRPr kumimoji="1" lang="ja-JP" altLang="en-US" sz="1000" b="1">
            <a:latin typeface="ＭＳ Ｐゴシック"/>
          </a:endParaRPr>
        </a:p>
      </xdr:txBody>
    </xdr:sp>
    <xdr:clientData/>
  </xdr:oneCellAnchor>
  <xdr:twoCellAnchor>
    <xdr:from>
      <xdr:col>6</xdr:col>
      <xdr:colOff>422275</xdr:colOff>
      <xdr:row>69</xdr:row>
      <xdr:rowOff>154622</xdr:rowOff>
    </xdr:from>
    <xdr:to>
      <xdr:col>6</xdr:col>
      <xdr:colOff>600075</xdr:colOff>
      <xdr:row>69</xdr:row>
      <xdr:rowOff>154622</xdr:rowOff>
    </xdr:to>
    <xdr:cxnSp macro="">
      <xdr:nvCxnSpPr>
        <xdr:cNvPr id="173" name="直線コネクタ 172"/>
        <xdr:cNvCxnSpPr/>
      </xdr:nvCxnSpPr>
      <xdr:spPr>
        <a:xfrm>
          <a:off x="4546600" y="1198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127216</xdr:rowOff>
    </xdr:from>
    <xdr:to>
      <xdr:col>6</xdr:col>
      <xdr:colOff>511175</xdr:colOff>
      <xdr:row>74</xdr:row>
      <xdr:rowOff>162090</xdr:rowOff>
    </xdr:to>
    <xdr:cxnSp macro="">
      <xdr:nvCxnSpPr>
        <xdr:cNvPr id="174" name="直線コネクタ 173"/>
        <xdr:cNvCxnSpPr/>
      </xdr:nvCxnSpPr>
      <xdr:spPr>
        <a:xfrm flipV="1">
          <a:off x="3797300" y="12814516"/>
          <a:ext cx="838200" cy="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147159</xdr:rowOff>
    </xdr:from>
    <xdr:ext cx="599010" cy="259045"/>
    <xdr:sp macro="" textlink="">
      <xdr:nvSpPr>
        <xdr:cNvPr id="175" name="民生費平均値テキスト"/>
        <xdr:cNvSpPr txBox="1"/>
      </xdr:nvSpPr>
      <xdr:spPr>
        <a:xfrm>
          <a:off x="4686300" y="12834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143,714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168732</xdr:rowOff>
    </xdr:from>
    <xdr:to>
      <xdr:col>6</xdr:col>
      <xdr:colOff>561975</xdr:colOff>
      <xdr:row>75</xdr:row>
      <xdr:rowOff>98882</xdr:rowOff>
    </xdr:to>
    <xdr:sp macro="" textlink="">
      <xdr:nvSpPr>
        <xdr:cNvPr id="176" name="フローチャート : 判断 175"/>
        <xdr:cNvSpPr/>
      </xdr:nvSpPr>
      <xdr:spPr>
        <a:xfrm>
          <a:off x="45847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162090</xdr:rowOff>
    </xdr:from>
    <xdr:to>
      <xdr:col>5</xdr:col>
      <xdr:colOff>358775</xdr:colOff>
      <xdr:row>75</xdr:row>
      <xdr:rowOff>106438</xdr:rowOff>
    </xdr:to>
    <xdr:cxnSp macro="">
      <xdr:nvCxnSpPr>
        <xdr:cNvPr id="177" name="直線コネクタ 176"/>
        <xdr:cNvCxnSpPr/>
      </xdr:nvCxnSpPr>
      <xdr:spPr>
        <a:xfrm flipV="1">
          <a:off x="2908300" y="12849390"/>
          <a:ext cx="889000" cy="11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30785</xdr:rowOff>
    </xdr:from>
    <xdr:to>
      <xdr:col>5</xdr:col>
      <xdr:colOff>409575</xdr:colOff>
      <xdr:row>75</xdr:row>
      <xdr:rowOff>132385</xdr:rowOff>
    </xdr:to>
    <xdr:sp macro="" textlink="">
      <xdr:nvSpPr>
        <xdr:cNvPr id="178" name="フローチャート : 判断 177"/>
        <xdr:cNvSpPr/>
      </xdr:nvSpPr>
      <xdr:spPr>
        <a:xfrm>
          <a:off x="3746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123511</xdr:rowOff>
    </xdr:from>
    <xdr:ext cx="599010" cy="259045"/>
    <xdr:sp macro="" textlink="">
      <xdr:nvSpPr>
        <xdr:cNvPr id="179" name="テキスト ボックス 178"/>
        <xdr:cNvSpPr txBox="1"/>
      </xdr:nvSpPr>
      <xdr:spPr>
        <a:xfrm>
          <a:off x="3497794" y="1298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106438</xdr:rowOff>
    </xdr:from>
    <xdr:to>
      <xdr:col>4</xdr:col>
      <xdr:colOff>155575</xdr:colOff>
      <xdr:row>76</xdr:row>
      <xdr:rowOff>28944</xdr:rowOff>
    </xdr:to>
    <xdr:cxnSp macro="">
      <xdr:nvCxnSpPr>
        <xdr:cNvPr id="180" name="直線コネクタ 179"/>
        <xdr:cNvCxnSpPr/>
      </xdr:nvCxnSpPr>
      <xdr:spPr>
        <a:xfrm flipV="1">
          <a:off x="2019300" y="12965188"/>
          <a:ext cx="889000" cy="9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162281</xdr:rowOff>
    </xdr:from>
    <xdr:to>
      <xdr:col>4</xdr:col>
      <xdr:colOff>206375</xdr:colOff>
      <xdr:row>75</xdr:row>
      <xdr:rowOff>92431</xdr:rowOff>
    </xdr:to>
    <xdr:sp macro="" textlink="">
      <xdr:nvSpPr>
        <xdr:cNvPr id="181" name="フローチャート : 判断 180"/>
        <xdr:cNvSpPr/>
      </xdr:nvSpPr>
      <xdr:spPr>
        <a:xfrm>
          <a:off x="2857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108958</xdr:rowOff>
    </xdr:from>
    <xdr:ext cx="599010" cy="259045"/>
    <xdr:sp macro="" textlink="">
      <xdr:nvSpPr>
        <xdr:cNvPr id="182" name="テキスト ボックス 181"/>
        <xdr:cNvSpPr txBox="1"/>
      </xdr:nvSpPr>
      <xdr:spPr>
        <a:xfrm>
          <a:off x="2608794"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28944</xdr:rowOff>
    </xdr:from>
    <xdr:to>
      <xdr:col>2</xdr:col>
      <xdr:colOff>638175</xdr:colOff>
      <xdr:row>76</xdr:row>
      <xdr:rowOff>57734</xdr:rowOff>
    </xdr:to>
    <xdr:cxnSp macro="">
      <xdr:nvCxnSpPr>
        <xdr:cNvPr id="183" name="直線コネクタ 182"/>
        <xdr:cNvCxnSpPr/>
      </xdr:nvCxnSpPr>
      <xdr:spPr>
        <a:xfrm flipV="1">
          <a:off x="1130300" y="13059144"/>
          <a:ext cx="889000" cy="2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74613</xdr:rowOff>
    </xdr:from>
    <xdr:to>
      <xdr:col>3</xdr:col>
      <xdr:colOff>3175</xdr:colOff>
      <xdr:row>76</xdr:row>
      <xdr:rowOff>4763</xdr:rowOff>
    </xdr:to>
    <xdr:sp macro="" textlink="">
      <xdr:nvSpPr>
        <xdr:cNvPr id="184" name="フローチャート : 判断 183"/>
        <xdr:cNvSpPr/>
      </xdr:nvSpPr>
      <xdr:spPr>
        <a:xfrm>
          <a:off x="1968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21290</xdr:rowOff>
    </xdr:from>
    <xdr:ext cx="599010" cy="259045"/>
    <xdr:sp macro="" textlink="">
      <xdr:nvSpPr>
        <xdr:cNvPr id="185" name="テキスト ボックス 184"/>
        <xdr:cNvSpPr txBox="1"/>
      </xdr:nvSpPr>
      <xdr:spPr>
        <a:xfrm>
          <a:off x="1719794"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145186</xdr:rowOff>
    </xdr:from>
    <xdr:to>
      <xdr:col>1</xdr:col>
      <xdr:colOff>485775</xdr:colOff>
      <xdr:row>76</xdr:row>
      <xdr:rowOff>75336</xdr:rowOff>
    </xdr:to>
    <xdr:sp macro="" textlink="">
      <xdr:nvSpPr>
        <xdr:cNvPr id="186" name="フローチャート : 判断 185"/>
        <xdr:cNvSpPr/>
      </xdr:nvSpPr>
      <xdr:spPr>
        <a:xfrm>
          <a:off x="1079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91863</xdr:rowOff>
    </xdr:from>
    <xdr:ext cx="599010" cy="259045"/>
    <xdr:sp macro="" textlink="">
      <xdr:nvSpPr>
        <xdr:cNvPr id="187" name="テキスト ボックス 186"/>
        <xdr:cNvSpPr txBox="1"/>
      </xdr:nvSpPr>
      <xdr:spPr>
        <a:xfrm>
          <a:off x="830794" y="127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76416</xdr:rowOff>
    </xdr:from>
    <xdr:to>
      <xdr:col>6</xdr:col>
      <xdr:colOff>561975</xdr:colOff>
      <xdr:row>75</xdr:row>
      <xdr:rowOff>6566</xdr:rowOff>
    </xdr:to>
    <xdr:sp macro="" textlink="">
      <xdr:nvSpPr>
        <xdr:cNvPr id="193" name="円/楕円 192"/>
        <xdr:cNvSpPr/>
      </xdr:nvSpPr>
      <xdr:spPr>
        <a:xfrm>
          <a:off x="4584700" y="1276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99293</xdr:rowOff>
    </xdr:from>
    <xdr:ext cx="599010" cy="259045"/>
    <xdr:sp macro="" textlink="">
      <xdr:nvSpPr>
        <xdr:cNvPr id="194" name="民生費該当値テキスト"/>
        <xdr:cNvSpPr txBox="1"/>
      </xdr:nvSpPr>
      <xdr:spPr>
        <a:xfrm>
          <a:off x="4686300" y="12615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150,983</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111290</xdr:rowOff>
    </xdr:from>
    <xdr:to>
      <xdr:col>5</xdr:col>
      <xdr:colOff>409575</xdr:colOff>
      <xdr:row>75</xdr:row>
      <xdr:rowOff>41440</xdr:rowOff>
    </xdr:to>
    <xdr:sp macro="" textlink="">
      <xdr:nvSpPr>
        <xdr:cNvPr id="195" name="円/楕円 194"/>
        <xdr:cNvSpPr/>
      </xdr:nvSpPr>
      <xdr:spPr>
        <a:xfrm>
          <a:off x="3746500" y="127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57967</xdr:rowOff>
    </xdr:from>
    <xdr:ext cx="599010" cy="259045"/>
    <xdr:sp macro="" textlink="">
      <xdr:nvSpPr>
        <xdr:cNvPr id="196" name="テキスト ボックス 195"/>
        <xdr:cNvSpPr txBox="1"/>
      </xdr:nvSpPr>
      <xdr:spPr>
        <a:xfrm>
          <a:off x="3497794" y="12573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148,237</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55638</xdr:rowOff>
    </xdr:from>
    <xdr:to>
      <xdr:col>4</xdr:col>
      <xdr:colOff>206375</xdr:colOff>
      <xdr:row>75</xdr:row>
      <xdr:rowOff>157238</xdr:rowOff>
    </xdr:to>
    <xdr:sp macro="" textlink="">
      <xdr:nvSpPr>
        <xdr:cNvPr id="197" name="円/楕円 196"/>
        <xdr:cNvSpPr/>
      </xdr:nvSpPr>
      <xdr:spPr>
        <a:xfrm>
          <a:off x="2857500" y="1291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148365</xdr:rowOff>
    </xdr:from>
    <xdr:ext cx="599010" cy="259045"/>
    <xdr:sp macro="" textlink="">
      <xdr:nvSpPr>
        <xdr:cNvPr id="198" name="テキスト ボックス 197"/>
        <xdr:cNvSpPr txBox="1"/>
      </xdr:nvSpPr>
      <xdr:spPr>
        <a:xfrm>
          <a:off x="2608794" y="13007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139,119</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149594</xdr:rowOff>
    </xdr:from>
    <xdr:to>
      <xdr:col>3</xdr:col>
      <xdr:colOff>3175</xdr:colOff>
      <xdr:row>76</xdr:row>
      <xdr:rowOff>79744</xdr:rowOff>
    </xdr:to>
    <xdr:sp macro="" textlink="">
      <xdr:nvSpPr>
        <xdr:cNvPr id="199" name="円/楕円 198"/>
        <xdr:cNvSpPr/>
      </xdr:nvSpPr>
      <xdr:spPr>
        <a:xfrm>
          <a:off x="1968500" y="1300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70871</xdr:rowOff>
    </xdr:from>
    <xdr:ext cx="599010" cy="259045"/>
    <xdr:sp macro="" textlink="">
      <xdr:nvSpPr>
        <xdr:cNvPr id="200" name="テキスト ボックス 199"/>
        <xdr:cNvSpPr txBox="1"/>
      </xdr:nvSpPr>
      <xdr:spPr>
        <a:xfrm>
          <a:off x="1719794" y="13101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131,721</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6934</xdr:rowOff>
    </xdr:from>
    <xdr:to>
      <xdr:col>1</xdr:col>
      <xdr:colOff>485775</xdr:colOff>
      <xdr:row>76</xdr:row>
      <xdr:rowOff>108534</xdr:rowOff>
    </xdr:to>
    <xdr:sp macro="" textlink="">
      <xdr:nvSpPr>
        <xdr:cNvPr id="201" name="円/楕円 200"/>
        <xdr:cNvSpPr/>
      </xdr:nvSpPr>
      <xdr:spPr>
        <a:xfrm>
          <a:off x="1079500" y="1303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99661</xdr:rowOff>
    </xdr:from>
    <xdr:ext cx="599010" cy="259045"/>
    <xdr:sp macro="" textlink="">
      <xdr:nvSpPr>
        <xdr:cNvPr id="202" name="テキスト ボックス 201"/>
        <xdr:cNvSpPr txBox="1"/>
      </xdr:nvSpPr>
      <xdr:spPr>
        <a:xfrm>
          <a:off x="830794" y="13129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129,454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95828</xdr:rowOff>
    </xdr:from>
    <xdr:to>
      <xdr:col>6</xdr:col>
      <xdr:colOff>510540</xdr:colOff>
      <xdr:row>99</xdr:row>
      <xdr:rowOff>89751</xdr:rowOff>
    </xdr:to>
    <xdr:cxnSp macro="">
      <xdr:nvCxnSpPr>
        <xdr:cNvPr id="227" name="直線コネクタ 226"/>
        <xdr:cNvCxnSpPr/>
      </xdr:nvCxnSpPr>
      <xdr:spPr>
        <a:xfrm flipV="1">
          <a:off x="4633595" y="15697778"/>
          <a:ext cx="1270" cy="136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93578</xdr:rowOff>
    </xdr:from>
    <xdr:ext cx="534377" cy="259045"/>
    <xdr:sp macro="" textlink="">
      <xdr:nvSpPr>
        <xdr:cNvPr id="228" name="衛生費最小値テキスト"/>
        <xdr:cNvSpPr txBox="1"/>
      </xdr:nvSpPr>
      <xdr:spPr>
        <a:xfrm>
          <a:off x="4686300" y="170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17,622</a:t>
          </a:r>
          <a:endParaRPr kumimoji="1" lang="ja-JP" altLang="en-US" sz="1000" b="1">
            <a:latin typeface="ＭＳ Ｐゴシック"/>
          </a:endParaRPr>
        </a:p>
      </xdr:txBody>
    </xdr:sp>
    <xdr:clientData/>
  </xdr:oneCellAnchor>
  <xdr:twoCellAnchor>
    <xdr:from>
      <xdr:col>6</xdr:col>
      <xdr:colOff>422275</xdr:colOff>
      <xdr:row>99</xdr:row>
      <xdr:rowOff>89751</xdr:rowOff>
    </xdr:from>
    <xdr:to>
      <xdr:col>6</xdr:col>
      <xdr:colOff>600075</xdr:colOff>
      <xdr:row>99</xdr:row>
      <xdr:rowOff>89751</xdr:rowOff>
    </xdr:to>
    <xdr:cxnSp macro="">
      <xdr:nvCxnSpPr>
        <xdr:cNvPr id="229" name="直線コネクタ 228"/>
        <xdr:cNvCxnSpPr/>
      </xdr:nvCxnSpPr>
      <xdr:spPr>
        <a:xfrm>
          <a:off x="4546600" y="1706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42505</xdr:rowOff>
    </xdr:from>
    <xdr:ext cx="534377" cy="259045"/>
    <xdr:sp macro="" textlink="">
      <xdr:nvSpPr>
        <xdr:cNvPr id="230" name="衛生費最大値テキスト"/>
        <xdr:cNvSpPr txBox="1"/>
      </xdr:nvSpPr>
      <xdr:spPr>
        <a:xfrm>
          <a:off x="4686300" y="1547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89,303</a:t>
          </a:r>
          <a:endParaRPr kumimoji="1" lang="ja-JP" altLang="en-US" sz="1000" b="1">
            <a:latin typeface="ＭＳ Ｐゴシック"/>
          </a:endParaRPr>
        </a:p>
      </xdr:txBody>
    </xdr:sp>
    <xdr:clientData/>
  </xdr:oneCellAnchor>
  <xdr:twoCellAnchor>
    <xdr:from>
      <xdr:col>6</xdr:col>
      <xdr:colOff>422275</xdr:colOff>
      <xdr:row>91</xdr:row>
      <xdr:rowOff>95828</xdr:rowOff>
    </xdr:from>
    <xdr:to>
      <xdr:col>6</xdr:col>
      <xdr:colOff>600075</xdr:colOff>
      <xdr:row>91</xdr:row>
      <xdr:rowOff>95828</xdr:rowOff>
    </xdr:to>
    <xdr:cxnSp macro="">
      <xdr:nvCxnSpPr>
        <xdr:cNvPr id="231" name="直線コネクタ 230"/>
        <xdr:cNvCxnSpPr/>
      </xdr:nvCxnSpPr>
      <xdr:spPr>
        <a:xfrm>
          <a:off x="4546600" y="1569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109277</xdr:rowOff>
    </xdr:from>
    <xdr:to>
      <xdr:col>6</xdr:col>
      <xdr:colOff>511175</xdr:colOff>
      <xdr:row>98</xdr:row>
      <xdr:rowOff>129412</xdr:rowOff>
    </xdr:to>
    <xdr:cxnSp macro="">
      <xdr:nvCxnSpPr>
        <xdr:cNvPr id="232" name="直線コネクタ 231"/>
        <xdr:cNvCxnSpPr/>
      </xdr:nvCxnSpPr>
      <xdr:spPr>
        <a:xfrm>
          <a:off x="3797300" y="16739927"/>
          <a:ext cx="838200" cy="19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102747</xdr:rowOff>
    </xdr:from>
    <xdr:ext cx="534377" cy="259045"/>
    <xdr:sp macro="" textlink="">
      <xdr:nvSpPr>
        <xdr:cNvPr id="233" name="衛生費平均値テキスト"/>
        <xdr:cNvSpPr txBox="1"/>
      </xdr:nvSpPr>
      <xdr:spPr>
        <a:xfrm>
          <a:off x="4686300" y="16561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33,474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79870</xdr:rowOff>
    </xdr:from>
    <xdr:to>
      <xdr:col>6</xdr:col>
      <xdr:colOff>561975</xdr:colOff>
      <xdr:row>98</xdr:row>
      <xdr:rowOff>10020</xdr:rowOff>
    </xdr:to>
    <xdr:sp macro="" textlink="">
      <xdr:nvSpPr>
        <xdr:cNvPr id="234" name="フローチャート : 判断 233"/>
        <xdr:cNvSpPr/>
      </xdr:nvSpPr>
      <xdr:spPr>
        <a:xfrm>
          <a:off x="45847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109277</xdr:rowOff>
    </xdr:from>
    <xdr:to>
      <xdr:col>5</xdr:col>
      <xdr:colOff>358775</xdr:colOff>
      <xdr:row>98</xdr:row>
      <xdr:rowOff>139415</xdr:rowOff>
    </xdr:to>
    <xdr:cxnSp macro="">
      <xdr:nvCxnSpPr>
        <xdr:cNvPr id="235" name="直線コネクタ 234"/>
        <xdr:cNvCxnSpPr/>
      </xdr:nvCxnSpPr>
      <xdr:spPr>
        <a:xfrm flipV="1">
          <a:off x="2908300" y="16739927"/>
          <a:ext cx="889000" cy="20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116866</xdr:rowOff>
    </xdr:from>
    <xdr:to>
      <xdr:col>5</xdr:col>
      <xdr:colOff>409575</xdr:colOff>
      <xdr:row>98</xdr:row>
      <xdr:rowOff>47016</xdr:rowOff>
    </xdr:to>
    <xdr:sp macro="" textlink="">
      <xdr:nvSpPr>
        <xdr:cNvPr id="236" name="フローチャート : 判断 235"/>
        <xdr:cNvSpPr/>
      </xdr:nvSpPr>
      <xdr:spPr>
        <a:xfrm>
          <a:off x="3746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38143</xdr:rowOff>
    </xdr:from>
    <xdr:ext cx="534377" cy="259045"/>
    <xdr:sp macro="" textlink="">
      <xdr:nvSpPr>
        <xdr:cNvPr id="237" name="テキスト ボックス 236"/>
        <xdr:cNvSpPr txBox="1"/>
      </xdr:nvSpPr>
      <xdr:spPr>
        <a:xfrm>
          <a:off x="3530111" y="1684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165588</xdr:rowOff>
    </xdr:from>
    <xdr:to>
      <xdr:col>4</xdr:col>
      <xdr:colOff>155575</xdr:colOff>
      <xdr:row>98</xdr:row>
      <xdr:rowOff>139415</xdr:rowOff>
    </xdr:to>
    <xdr:cxnSp macro="">
      <xdr:nvCxnSpPr>
        <xdr:cNvPr id="238" name="直線コネクタ 237"/>
        <xdr:cNvCxnSpPr/>
      </xdr:nvCxnSpPr>
      <xdr:spPr>
        <a:xfrm>
          <a:off x="2019300" y="16453338"/>
          <a:ext cx="889000" cy="48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0" name="テキスト ボックス 239"/>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165588</xdr:rowOff>
    </xdr:from>
    <xdr:to>
      <xdr:col>2</xdr:col>
      <xdr:colOff>638175</xdr:colOff>
      <xdr:row>98</xdr:row>
      <xdr:rowOff>20276</xdr:rowOff>
    </xdr:to>
    <xdr:cxnSp macro="">
      <xdr:nvCxnSpPr>
        <xdr:cNvPr id="241" name="直線コネクタ 240"/>
        <xdr:cNvCxnSpPr/>
      </xdr:nvCxnSpPr>
      <xdr:spPr>
        <a:xfrm flipV="1">
          <a:off x="1130300" y="16453338"/>
          <a:ext cx="889000" cy="369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91921</xdr:rowOff>
    </xdr:from>
    <xdr:ext cx="534377" cy="259045"/>
    <xdr:sp macro="" textlink="">
      <xdr:nvSpPr>
        <xdr:cNvPr id="243" name="テキスト ボックス 242"/>
        <xdr:cNvSpPr txBox="1"/>
      </xdr:nvSpPr>
      <xdr:spPr>
        <a:xfrm>
          <a:off x="1752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45" name="テキスト ボックス 244"/>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78612</xdr:rowOff>
    </xdr:from>
    <xdr:to>
      <xdr:col>6</xdr:col>
      <xdr:colOff>561975</xdr:colOff>
      <xdr:row>99</xdr:row>
      <xdr:rowOff>8762</xdr:rowOff>
    </xdr:to>
    <xdr:sp macro="" textlink="">
      <xdr:nvSpPr>
        <xdr:cNvPr id="251" name="円/楕円 250"/>
        <xdr:cNvSpPr/>
      </xdr:nvSpPr>
      <xdr:spPr>
        <a:xfrm>
          <a:off x="4584700" y="1688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57039</xdr:rowOff>
    </xdr:from>
    <xdr:ext cx="534377" cy="259045"/>
    <xdr:sp macro="" textlink="">
      <xdr:nvSpPr>
        <xdr:cNvPr id="252" name="衛生費該当値テキスト"/>
        <xdr:cNvSpPr txBox="1"/>
      </xdr:nvSpPr>
      <xdr:spPr>
        <a:xfrm>
          <a:off x="4686300" y="1685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24,540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58477</xdr:rowOff>
    </xdr:from>
    <xdr:to>
      <xdr:col>5</xdr:col>
      <xdr:colOff>409575</xdr:colOff>
      <xdr:row>97</xdr:row>
      <xdr:rowOff>160077</xdr:rowOff>
    </xdr:to>
    <xdr:sp macro="" textlink="">
      <xdr:nvSpPr>
        <xdr:cNvPr id="253" name="円/楕円 252"/>
        <xdr:cNvSpPr/>
      </xdr:nvSpPr>
      <xdr:spPr>
        <a:xfrm>
          <a:off x="3746500" y="1668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5154</xdr:rowOff>
    </xdr:from>
    <xdr:ext cx="534377" cy="259045"/>
    <xdr:sp macro="" textlink="">
      <xdr:nvSpPr>
        <xdr:cNvPr id="254" name="テキスト ボックス 253"/>
        <xdr:cNvSpPr txBox="1"/>
      </xdr:nvSpPr>
      <xdr:spPr>
        <a:xfrm>
          <a:off x="3530111" y="1646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34,597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88615</xdr:rowOff>
    </xdr:from>
    <xdr:to>
      <xdr:col>4</xdr:col>
      <xdr:colOff>206375</xdr:colOff>
      <xdr:row>99</xdr:row>
      <xdr:rowOff>18765</xdr:rowOff>
    </xdr:to>
    <xdr:sp macro="" textlink="">
      <xdr:nvSpPr>
        <xdr:cNvPr id="255" name="円/楕円 254"/>
        <xdr:cNvSpPr/>
      </xdr:nvSpPr>
      <xdr:spPr>
        <a:xfrm>
          <a:off x="2857500" y="1689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9892</xdr:rowOff>
    </xdr:from>
    <xdr:ext cx="534377" cy="259045"/>
    <xdr:sp macro="" textlink="">
      <xdr:nvSpPr>
        <xdr:cNvPr id="256" name="テキスト ボックス 255"/>
        <xdr:cNvSpPr txBox="1"/>
      </xdr:nvSpPr>
      <xdr:spPr>
        <a:xfrm>
          <a:off x="2641111" y="1698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24,015</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114788</xdr:rowOff>
    </xdr:from>
    <xdr:to>
      <xdr:col>3</xdr:col>
      <xdr:colOff>3175</xdr:colOff>
      <xdr:row>96</xdr:row>
      <xdr:rowOff>44938</xdr:rowOff>
    </xdr:to>
    <xdr:sp macro="" textlink="">
      <xdr:nvSpPr>
        <xdr:cNvPr id="257" name="円/楕円 256"/>
        <xdr:cNvSpPr/>
      </xdr:nvSpPr>
      <xdr:spPr>
        <a:xfrm>
          <a:off x="1968500" y="1640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61465</xdr:rowOff>
    </xdr:from>
    <xdr:ext cx="534377" cy="259045"/>
    <xdr:sp macro="" textlink="">
      <xdr:nvSpPr>
        <xdr:cNvPr id="258" name="テキスト ボックス 257"/>
        <xdr:cNvSpPr txBox="1"/>
      </xdr:nvSpPr>
      <xdr:spPr>
        <a:xfrm>
          <a:off x="1752111" y="1617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49,641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140926</xdr:rowOff>
    </xdr:from>
    <xdr:to>
      <xdr:col>1</xdr:col>
      <xdr:colOff>485775</xdr:colOff>
      <xdr:row>98</xdr:row>
      <xdr:rowOff>71076</xdr:rowOff>
    </xdr:to>
    <xdr:sp macro="" textlink="">
      <xdr:nvSpPr>
        <xdr:cNvPr id="259" name="円/楕円 258"/>
        <xdr:cNvSpPr/>
      </xdr:nvSpPr>
      <xdr:spPr>
        <a:xfrm>
          <a:off x="1079500" y="167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62203</xdr:rowOff>
    </xdr:from>
    <xdr:ext cx="534377" cy="259045"/>
    <xdr:sp macro="" textlink="">
      <xdr:nvSpPr>
        <xdr:cNvPr id="260" name="テキスト ボックス 259"/>
        <xdr:cNvSpPr txBox="1"/>
      </xdr:nvSpPr>
      <xdr:spPr>
        <a:xfrm>
          <a:off x="863111" y="1686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30,269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90932</xdr:rowOff>
    </xdr:from>
    <xdr:to>
      <xdr:col>15</xdr:col>
      <xdr:colOff>180340</xdr:colOff>
      <xdr:row>39</xdr:row>
      <xdr:rowOff>44450</xdr:rowOff>
    </xdr:to>
    <xdr:cxnSp macro="">
      <xdr:nvCxnSpPr>
        <xdr:cNvPr id="284" name="直線コネクタ 283"/>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37609</xdr:rowOff>
    </xdr:from>
    <xdr:ext cx="469744" cy="259045"/>
    <xdr:sp macro="" textlink="">
      <xdr:nvSpPr>
        <xdr:cNvPr id="287" name="労働費最大値テキスト"/>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15</xdr:col>
      <xdr:colOff>92075</xdr:colOff>
      <xdr:row>31</xdr:row>
      <xdr:rowOff>90932</xdr:rowOff>
    </xdr:from>
    <xdr:to>
      <xdr:col>15</xdr:col>
      <xdr:colOff>269875</xdr:colOff>
      <xdr:row>31</xdr:row>
      <xdr:rowOff>90932</xdr:rowOff>
    </xdr:to>
    <xdr:cxnSp macro="">
      <xdr:nvCxnSpPr>
        <xdr:cNvPr id="288" name="直線コネクタ 287"/>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78359</xdr:rowOff>
    </xdr:from>
    <xdr:to>
      <xdr:col>15</xdr:col>
      <xdr:colOff>180975</xdr:colOff>
      <xdr:row>37</xdr:row>
      <xdr:rowOff>40640</xdr:rowOff>
    </xdr:to>
    <xdr:cxnSp macro="">
      <xdr:nvCxnSpPr>
        <xdr:cNvPr id="289" name="直線コネクタ 288"/>
        <xdr:cNvCxnSpPr/>
      </xdr:nvCxnSpPr>
      <xdr:spPr>
        <a:xfrm>
          <a:off x="9639300" y="6250559"/>
          <a:ext cx="838200" cy="13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50944</xdr:rowOff>
    </xdr:from>
    <xdr:ext cx="378565" cy="259045"/>
    <xdr:sp macro="" textlink="">
      <xdr:nvSpPr>
        <xdr:cNvPr id="290" name="労働費平均値テキスト"/>
        <xdr:cNvSpPr txBox="1"/>
      </xdr:nvSpPr>
      <xdr:spPr>
        <a:xfrm>
          <a:off x="10528300" y="63945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72517</xdr:rowOff>
    </xdr:from>
    <xdr:to>
      <xdr:col>15</xdr:col>
      <xdr:colOff>231775</xdr:colOff>
      <xdr:row>38</xdr:row>
      <xdr:rowOff>2667</xdr:rowOff>
    </xdr:to>
    <xdr:sp macro="" textlink="">
      <xdr:nvSpPr>
        <xdr:cNvPr id="291" name="フローチャート : 判断 290"/>
        <xdr:cNvSpPr/>
      </xdr:nvSpPr>
      <xdr:spPr>
        <a:xfrm>
          <a:off x="104267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78359</xdr:rowOff>
    </xdr:from>
    <xdr:to>
      <xdr:col>14</xdr:col>
      <xdr:colOff>28575</xdr:colOff>
      <xdr:row>38</xdr:row>
      <xdr:rowOff>108458</xdr:rowOff>
    </xdr:to>
    <xdr:cxnSp macro="">
      <xdr:nvCxnSpPr>
        <xdr:cNvPr id="292" name="直線コネクタ 291"/>
        <xdr:cNvCxnSpPr/>
      </xdr:nvCxnSpPr>
      <xdr:spPr>
        <a:xfrm flipV="1">
          <a:off x="8750300" y="6250559"/>
          <a:ext cx="889000" cy="37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67945</xdr:rowOff>
    </xdr:from>
    <xdr:to>
      <xdr:col>14</xdr:col>
      <xdr:colOff>79375</xdr:colOff>
      <xdr:row>37</xdr:row>
      <xdr:rowOff>169545</xdr:rowOff>
    </xdr:to>
    <xdr:sp macro="" textlink="">
      <xdr:nvSpPr>
        <xdr:cNvPr id="293" name="フローチャート : 判断 292"/>
        <xdr:cNvSpPr/>
      </xdr:nvSpPr>
      <xdr:spPr>
        <a:xfrm>
          <a:off x="9588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160672</xdr:rowOff>
    </xdr:from>
    <xdr:ext cx="378565" cy="259045"/>
    <xdr:sp macro="" textlink="">
      <xdr:nvSpPr>
        <xdr:cNvPr id="294" name="テキスト ボックス 293"/>
        <xdr:cNvSpPr txBox="1"/>
      </xdr:nvSpPr>
      <xdr:spPr>
        <a:xfrm>
          <a:off x="9450017" y="650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67691</xdr:rowOff>
    </xdr:from>
    <xdr:to>
      <xdr:col>12</xdr:col>
      <xdr:colOff>511175</xdr:colOff>
      <xdr:row>38</xdr:row>
      <xdr:rowOff>108458</xdr:rowOff>
    </xdr:to>
    <xdr:cxnSp macro="">
      <xdr:nvCxnSpPr>
        <xdr:cNvPr id="295" name="直線コネクタ 294"/>
        <xdr:cNvCxnSpPr/>
      </xdr:nvCxnSpPr>
      <xdr:spPr>
        <a:xfrm>
          <a:off x="7861300" y="6411341"/>
          <a:ext cx="889000" cy="21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36322</xdr:rowOff>
    </xdr:from>
    <xdr:to>
      <xdr:col>12</xdr:col>
      <xdr:colOff>561975</xdr:colOff>
      <xdr:row>36</xdr:row>
      <xdr:rowOff>137922</xdr:rowOff>
    </xdr:to>
    <xdr:sp macro="" textlink="">
      <xdr:nvSpPr>
        <xdr:cNvPr id="296" name="フローチャート : 判断 295"/>
        <xdr:cNvSpPr/>
      </xdr:nvSpPr>
      <xdr:spPr>
        <a:xfrm>
          <a:off x="8699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154449</xdr:rowOff>
    </xdr:from>
    <xdr:ext cx="469744" cy="259045"/>
    <xdr:sp macro="" textlink="">
      <xdr:nvSpPr>
        <xdr:cNvPr id="297" name="テキスト ボックス 296"/>
        <xdr:cNvSpPr txBox="1"/>
      </xdr:nvSpPr>
      <xdr:spPr>
        <a:xfrm>
          <a:off x="8515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13208</xdr:rowOff>
    </xdr:from>
    <xdr:to>
      <xdr:col>11</xdr:col>
      <xdr:colOff>307975</xdr:colOff>
      <xdr:row>37</xdr:row>
      <xdr:rowOff>67691</xdr:rowOff>
    </xdr:to>
    <xdr:cxnSp macro="">
      <xdr:nvCxnSpPr>
        <xdr:cNvPr id="298" name="直線コネクタ 297"/>
        <xdr:cNvCxnSpPr/>
      </xdr:nvCxnSpPr>
      <xdr:spPr>
        <a:xfrm>
          <a:off x="6972300" y="6356858"/>
          <a:ext cx="889000" cy="5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87757</xdr:rowOff>
    </xdr:from>
    <xdr:to>
      <xdr:col>11</xdr:col>
      <xdr:colOff>358775</xdr:colOff>
      <xdr:row>36</xdr:row>
      <xdr:rowOff>17907</xdr:rowOff>
    </xdr:to>
    <xdr:sp macro="" textlink="">
      <xdr:nvSpPr>
        <xdr:cNvPr id="299" name="フローチャート : 判断 298"/>
        <xdr:cNvSpPr/>
      </xdr:nvSpPr>
      <xdr:spPr>
        <a:xfrm>
          <a:off x="7810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34434</xdr:rowOff>
    </xdr:from>
    <xdr:ext cx="469744" cy="259045"/>
    <xdr:sp macro="" textlink="">
      <xdr:nvSpPr>
        <xdr:cNvPr id="300" name="テキスト ボックス 299"/>
        <xdr:cNvSpPr txBox="1"/>
      </xdr:nvSpPr>
      <xdr:spPr>
        <a:xfrm>
          <a:off x="7626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131191</xdr:rowOff>
    </xdr:from>
    <xdr:to>
      <xdr:col>10</xdr:col>
      <xdr:colOff>155575</xdr:colOff>
      <xdr:row>35</xdr:row>
      <xdr:rowOff>61341</xdr:rowOff>
    </xdr:to>
    <xdr:sp macro="" textlink="">
      <xdr:nvSpPr>
        <xdr:cNvPr id="301" name="フローチャート : 判断 300"/>
        <xdr:cNvSpPr/>
      </xdr:nvSpPr>
      <xdr:spPr>
        <a:xfrm>
          <a:off x="6921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77868</xdr:rowOff>
    </xdr:from>
    <xdr:ext cx="469744" cy="259045"/>
    <xdr:sp macro="" textlink="">
      <xdr:nvSpPr>
        <xdr:cNvPr id="302" name="テキスト ボックス 301"/>
        <xdr:cNvSpPr txBox="1"/>
      </xdr:nvSpPr>
      <xdr:spPr>
        <a:xfrm>
          <a:off x="6737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161290</xdr:rowOff>
    </xdr:from>
    <xdr:to>
      <xdr:col>15</xdr:col>
      <xdr:colOff>231775</xdr:colOff>
      <xdr:row>37</xdr:row>
      <xdr:rowOff>91440</xdr:rowOff>
    </xdr:to>
    <xdr:sp macro="" textlink="">
      <xdr:nvSpPr>
        <xdr:cNvPr id="308" name="円/楕円 307"/>
        <xdr:cNvSpPr/>
      </xdr:nvSpPr>
      <xdr:spPr>
        <a:xfrm>
          <a:off x="10426700" y="633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12717</xdr:rowOff>
    </xdr:from>
    <xdr:ext cx="378565" cy="259045"/>
    <xdr:sp macro="" textlink="">
      <xdr:nvSpPr>
        <xdr:cNvPr id="309" name="労働費該当値テキスト"/>
        <xdr:cNvSpPr txBox="1"/>
      </xdr:nvSpPr>
      <xdr:spPr>
        <a:xfrm>
          <a:off x="10528300" y="6184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27559</xdr:rowOff>
    </xdr:from>
    <xdr:to>
      <xdr:col>14</xdr:col>
      <xdr:colOff>79375</xdr:colOff>
      <xdr:row>36</xdr:row>
      <xdr:rowOff>129159</xdr:rowOff>
    </xdr:to>
    <xdr:sp macro="" textlink="">
      <xdr:nvSpPr>
        <xdr:cNvPr id="310" name="円/楕円 309"/>
        <xdr:cNvSpPr/>
      </xdr:nvSpPr>
      <xdr:spPr>
        <a:xfrm>
          <a:off x="9588500" y="619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145686</xdr:rowOff>
    </xdr:from>
    <xdr:ext cx="469744" cy="259045"/>
    <xdr:sp macro="" textlink="">
      <xdr:nvSpPr>
        <xdr:cNvPr id="311" name="テキスト ボックス 310"/>
        <xdr:cNvSpPr txBox="1"/>
      </xdr:nvSpPr>
      <xdr:spPr>
        <a:xfrm>
          <a:off x="9404427" y="5974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57658</xdr:rowOff>
    </xdr:from>
    <xdr:to>
      <xdr:col>12</xdr:col>
      <xdr:colOff>561975</xdr:colOff>
      <xdr:row>38</xdr:row>
      <xdr:rowOff>159258</xdr:rowOff>
    </xdr:to>
    <xdr:sp macro="" textlink="">
      <xdr:nvSpPr>
        <xdr:cNvPr id="312" name="円/楕円 311"/>
        <xdr:cNvSpPr/>
      </xdr:nvSpPr>
      <xdr:spPr>
        <a:xfrm>
          <a:off x="8699500" y="657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150385</xdr:rowOff>
    </xdr:from>
    <xdr:ext cx="378565" cy="259045"/>
    <xdr:sp macro="" textlink="">
      <xdr:nvSpPr>
        <xdr:cNvPr id="313" name="テキスト ボックス 312"/>
        <xdr:cNvSpPr txBox="1"/>
      </xdr:nvSpPr>
      <xdr:spPr>
        <a:xfrm>
          <a:off x="8561017" y="6665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16891</xdr:rowOff>
    </xdr:from>
    <xdr:to>
      <xdr:col>11</xdr:col>
      <xdr:colOff>358775</xdr:colOff>
      <xdr:row>37</xdr:row>
      <xdr:rowOff>118491</xdr:rowOff>
    </xdr:to>
    <xdr:sp macro="" textlink="">
      <xdr:nvSpPr>
        <xdr:cNvPr id="314" name="円/楕円 313"/>
        <xdr:cNvSpPr/>
      </xdr:nvSpPr>
      <xdr:spPr>
        <a:xfrm>
          <a:off x="7810500" y="636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109618</xdr:rowOff>
    </xdr:from>
    <xdr:ext cx="378565" cy="259045"/>
    <xdr:sp macro="" textlink="">
      <xdr:nvSpPr>
        <xdr:cNvPr id="315" name="テキスト ボックス 314"/>
        <xdr:cNvSpPr txBox="1"/>
      </xdr:nvSpPr>
      <xdr:spPr>
        <a:xfrm>
          <a:off x="7672017" y="6453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133858</xdr:rowOff>
    </xdr:from>
    <xdr:to>
      <xdr:col>10</xdr:col>
      <xdr:colOff>155575</xdr:colOff>
      <xdr:row>37</xdr:row>
      <xdr:rowOff>64008</xdr:rowOff>
    </xdr:to>
    <xdr:sp macro="" textlink="">
      <xdr:nvSpPr>
        <xdr:cNvPr id="316" name="円/楕円 315"/>
        <xdr:cNvSpPr/>
      </xdr:nvSpPr>
      <xdr:spPr>
        <a:xfrm>
          <a:off x="6921500" y="630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55135</xdr:rowOff>
    </xdr:from>
    <xdr:ext cx="378565" cy="259045"/>
    <xdr:sp macro="" textlink="">
      <xdr:nvSpPr>
        <xdr:cNvPr id="317" name="テキスト ボックス 316"/>
        <xdr:cNvSpPr txBox="1"/>
      </xdr:nvSpPr>
      <xdr:spPr>
        <a:xfrm>
          <a:off x="6783017" y="6398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145415</xdr:rowOff>
    </xdr:from>
    <xdr:to>
      <xdr:col>15</xdr:col>
      <xdr:colOff>180340</xdr:colOff>
      <xdr:row>58</xdr:row>
      <xdr:rowOff>132087</xdr:rowOff>
    </xdr:to>
    <xdr:cxnSp macro="">
      <xdr:nvCxnSpPr>
        <xdr:cNvPr id="339" name="直線コネクタ 338"/>
        <xdr:cNvCxnSpPr/>
      </xdr:nvCxnSpPr>
      <xdr:spPr>
        <a:xfrm flipV="1">
          <a:off x="10475595" y="8717915"/>
          <a:ext cx="1270" cy="1358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135914</xdr:rowOff>
    </xdr:from>
    <xdr:ext cx="378565" cy="259045"/>
    <xdr:sp macro="" textlink="">
      <xdr:nvSpPr>
        <xdr:cNvPr id="340" name="農林水産業費最小値テキスト"/>
        <xdr:cNvSpPr txBox="1"/>
      </xdr:nvSpPr>
      <xdr:spPr>
        <a:xfrm>
          <a:off x="10528300" y="1008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15</xdr:col>
      <xdr:colOff>92075</xdr:colOff>
      <xdr:row>58</xdr:row>
      <xdr:rowOff>132087</xdr:rowOff>
    </xdr:from>
    <xdr:to>
      <xdr:col>15</xdr:col>
      <xdr:colOff>269875</xdr:colOff>
      <xdr:row>58</xdr:row>
      <xdr:rowOff>132087</xdr:rowOff>
    </xdr:to>
    <xdr:cxnSp macro="">
      <xdr:nvCxnSpPr>
        <xdr:cNvPr id="341" name="直線コネクタ 340"/>
        <xdr:cNvCxnSpPr/>
      </xdr:nvCxnSpPr>
      <xdr:spPr>
        <a:xfrm>
          <a:off x="10388600" y="10076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92092</xdr:rowOff>
    </xdr:from>
    <xdr:ext cx="534377" cy="259045"/>
    <xdr:sp macro="" textlink="">
      <xdr:nvSpPr>
        <xdr:cNvPr id="342" name="農林水産業費最大値テキスト"/>
        <xdr:cNvSpPr txBox="1"/>
      </xdr:nvSpPr>
      <xdr:spPr>
        <a:xfrm>
          <a:off x="10528300" y="84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59,750</a:t>
          </a:r>
          <a:endParaRPr kumimoji="1" lang="ja-JP" altLang="en-US" sz="1000" b="1">
            <a:latin typeface="ＭＳ Ｐゴシック"/>
          </a:endParaRPr>
        </a:p>
      </xdr:txBody>
    </xdr:sp>
    <xdr:clientData/>
  </xdr:oneCellAnchor>
  <xdr:twoCellAnchor>
    <xdr:from>
      <xdr:col>15</xdr:col>
      <xdr:colOff>92075</xdr:colOff>
      <xdr:row>50</xdr:row>
      <xdr:rowOff>145415</xdr:rowOff>
    </xdr:from>
    <xdr:to>
      <xdr:col>15</xdr:col>
      <xdr:colOff>269875</xdr:colOff>
      <xdr:row>50</xdr:row>
      <xdr:rowOff>145415</xdr:rowOff>
    </xdr:to>
    <xdr:cxnSp macro="">
      <xdr:nvCxnSpPr>
        <xdr:cNvPr id="343" name="直線コネクタ 342"/>
        <xdr:cNvCxnSpPr/>
      </xdr:nvCxnSpPr>
      <xdr:spPr>
        <a:xfrm>
          <a:off x="10388600" y="87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159314</xdr:rowOff>
    </xdr:from>
    <xdr:to>
      <xdr:col>15</xdr:col>
      <xdr:colOff>180975</xdr:colOff>
      <xdr:row>58</xdr:row>
      <xdr:rowOff>4963</xdr:rowOff>
    </xdr:to>
    <xdr:cxnSp macro="">
      <xdr:nvCxnSpPr>
        <xdr:cNvPr id="344" name="直線コネクタ 343"/>
        <xdr:cNvCxnSpPr/>
      </xdr:nvCxnSpPr>
      <xdr:spPr>
        <a:xfrm>
          <a:off x="9639300" y="9931964"/>
          <a:ext cx="838200" cy="1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106692</xdr:rowOff>
    </xdr:from>
    <xdr:ext cx="469744" cy="259045"/>
    <xdr:sp macro="" textlink="">
      <xdr:nvSpPr>
        <xdr:cNvPr id="345" name="農林水産業費平均値テキスト"/>
        <xdr:cNvSpPr txBox="1"/>
      </xdr:nvSpPr>
      <xdr:spPr>
        <a:xfrm>
          <a:off x="10528300" y="9879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128265</xdr:rowOff>
    </xdr:from>
    <xdr:to>
      <xdr:col>15</xdr:col>
      <xdr:colOff>231775</xdr:colOff>
      <xdr:row>58</xdr:row>
      <xdr:rowOff>58415</xdr:rowOff>
    </xdr:to>
    <xdr:sp macro="" textlink="">
      <xdr:nvSpPr>
        <xdr:cNvPr id="346" name="フローチャート : 判断 345"/>
        <xdr:cNvSpPr/>
      </xdr:nvSpPr>
      <xdr:spPr>
        <a:xfrm>
          <a:off x="104267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159314</xdr:rowOff>
    </xdr:from>
    <xdr:to>
      <xdr:col>14</xdr:col>
      <xdr:colOff>28575</xdr:colOff>
      <xdr:row>58</xdr:row>
      <xdr:rowOff>17924</xdr:rowOff>
    </xdr:to>
    <xdr:cxnSp macro="">
      <xdr:nvCxnSpPr>
        <xdr:cNvPr id="347" name="直線コネクタ 346"/>
        <xdr:cNvCxnSpPr/>
      </xdr:nvCxnSpPr>
      <xdr:spPr>
        <a:xfrm flipV="1">
          <a:off x="8750300" y="9931964"/>
          <a:ext cx="889000" cy="3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118892</xdr:rowOff>
    </xdr:from>
    <xdr:to>
      <xdr:col>14</xdr:col>
      <xdr:colOff>79375</xdr:colOff>
      <xdr:row>58</xdr:row>
      <xdr:rowOff>49042</xdr:rowOff>
    </xdr:to>
    <xdr:sp macro="" textlink="">
      <xdr:nvSpPr>
        <xdr:cNvPr id="348" name="フローチャート : 判断 347"/>
        <xdr:cNvSpPr/>
      </xdr:nvSpPr>
      <xdr:spPr>
        <a:xfrm>
          <a:off x="9588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40169</xdr:rowOff>
    </xdr:from>
    <xdr:ext cx="469744" cy="259045"/>
    <xdr:sp macro="" textlink="">
      <xdr:nvSpPr>
        <xdr:cNvPr id="349" name="テキスト ボックス 348"/>
        <xdr:cNvSpPr txBox="1"/>
      </xdr:nvSpPr>
      <xdr:spPr>
        <a:xfrm>
          <a:off x="9404427" y="998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4849</xdr:rowOff>
    </xdr:from>
    <xdr:to>
      <xdr:col>12</xdr:col>
      <xdr:colOff>511175</xdr:colOff>
      <xdr:row>58</xdr:row>
      <xdr:rowOff>17924</xdr:rowOff>
    </xdr:to>
    <xdr:cxnSp macro="">
      <xdr:nvCxnSpPr>
        <xdr:cNvPr id="350" name="直線コネクタ 349"/>
        <xdr:cNvCxnSpPr/>
      </xdr:nvCxnSpPr>
      <xdr:spPr>
        <a:xfrm>
          <a:off x="7861300" y="9948949"/>
          <a:ext cx="889000" cy="1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104628</xdr:rowOff>
    </xdr:from>
    <xdr:to>
      <xdr:col>12</xdr:col>
      <xdr:colOff>561975</xdr:colOff>
      <xdr:row>57</xdr:row>
      <xdr:rowOff>34778</xdr:rowOff>
    </xdr:to>
    <xdr:sp macro="" textlink="">
      <xdr:nvSpPr>
        <xdr:cNvPr id="351" name="フローチャート : 判断 350"/>
        <xdr:cNvSpPr/>
      </xdr:nvSpPr>
      <xdr:spPr>
        <a:xfrm>
          <a:off x="8699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51305</xdr:rowOff>
    </xdr:from>
    <xdr:ext cx="534377" cy="259045"/>
    <xdr:sp macro="" textlink="">
      <xdr:nvSpPr>
        <xdr:cNvPr id="352" name="テキスト ボックス 351"/>
        <xdr:cNvSpPr txBox="1"/>
      </xdr:nvSpPr>
      <xdr:spPr>
        <a:xfrm>
          <a:off x="8483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4849</xdr:rowOff>
    </xdr:from>
    <xdr:to>
      <xdr:col>11</xdr:col>
      <xdr:colOff>307975</xdr:colOff>
      <xdr:row>58</xdr:row>
      <xdr:rowOff>16279</xdr:rowOff>
    </xdr:to>
    <xdr:cxnSp macro="">
      <xdr:nvCxnSpPr>
        <xdr:cNvPr id="353" name="直線コネクタ 352"/>
        <xdr:cNvCxnSpPr/>
      </xdr:nvCxnSpPr>
      <xdr:spPr>
        <a:xfrm flipV="1">
          <a:off x="6972300" y="994894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114115</xdr:rowOff>
    </xdr:from>
    <xdr:to>
      <xdr:col>11</xdr:col>
      <xdr:colOff>358775</xdr:colOff>
      <xdr:row>57</xdr:row>
      <xdr:rowOff>44265</xdr:rowOff>
    </xdr:to>
    <xdr:sp macro="" textlink="">
      <xdr:nvSpPr>
        <xdr:cNvPr id="354" name="フローチャート : 判断 353"/>
        <xdr:cNvSpPr/>
      </xdr:nvSpPr>
      <xdr:spPr>
        <a:xfrm>
          <a:off x="7810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60792</xdr:rowOff>
    </xdr:from>
    <xdr:ext cx="534377" cy="259045"/>
    <xdr:sp macro="" textlink="">
      <xdr:nvSpPr>
        <xdr:cNvPr id="355" name="テキスト ボックス 354"/>
        <xdr:cNvSpPr txBox="1"/>
      </xdr:nvSpPr>
      <xdr:spPr>
        <a:xfrm>
          <a:off x="7594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146187</xdr:rowOff>
    </xdr:from>
    <xdr:to>
      <xdr:col>10</xdr:col>
      <xdr:colOff>155575</xdr:colOff>
      <xdr:row>57</xdr:row>
      <xdr:rowOff>76337</xdr:rowOff>
    </xdr:to>
    <xdr:sp macro="" textlink="">
      <xdr:nvSpPr>
        <xdr:cNvPr id="356" name="フローチャート : 判断 355"/>
        <xdr:cNvSpPr/>
      </xdr:nvSpPr>
      <xdr:spPr>
        <a:xfrm>
          <a:off x="6921500" y="974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92864</xdr:rowOff>
    </xdr:from>
    <xdr:ext cx="534377" cy="259045"/>
    <xdr:sp macro="" textlink="">
      <xdr:nvSpPr>
        <xdr:cNvPr id="357" name="テキスト ボックス 356"/>
        <xdr:cNvSpPr txBox="1"/>
      </xdr:nvSpPr>
      <xdr:spPr>
        <a:xfrm>
          <a:off x="6705111" y="95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125613</xdr:rowOff>
    </xdr:from>
    <xdr:to>
      <xdr:col>15</xdr:col>
      <xdr:colOff>231775</xdr:colOff>
      <xdr:row>58</xdr:row>
      <xdr:rowOff>55763</xdr:rowOff>
    </xdr:to>
    <xdr:sp macro="" textlink="">
      <xdr:nvSpPr>
        <xdr:cNvPr id="363" name="円/楕円 362"/>
        <xdr:cNvSpPr/>
      </xdr:nvSpPr>
      <xdr:spPr>
        <a:xfrm>
          <a:off x="10426700" y="989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148490</xdr:rowOff>
    </xdr:from>
    <xdr:ext cx="469744" cy="259045"/>
    <xdr:sp macro="" textlink="">
      <xdr:nvSpPr>
        <xdr:cNvPr id="364" name="農林水産業費該当値テキスト"/>
        <xdr:cNvSpPr txBox="1"/>
      </xdr:nvSpPr>
      <xdr:spPr>
        <a:xfrm>
          <a:off x="10528300" y="974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5,894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108514</xdr:rowOff>
    </xdr:from>
    <xdr:to>
      <xdr:col>14</xdr:col>
      <xdr:colOff>79375</xdr:colOff>
      <xdr:row>58</xdr:row>
      <xdr:rowOff>38664</xdr:rowOff>
    </xdr:to>
    <xdr:sp macro="" textlink="">
      <xdr:nvSpPr>
        <xdr:cNvPr id="365" name="円/楕円 364"/>
        <xdr:cNvSpPr/>
      </xdr:nvSpPr>
      <xdr:spPr>
        <a:xfrm>
          <a:off x="9588500" y="988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55191</xdr:rowOff>
    </xdr:from>
    <xdr:ext cx="469744" cy="259045"/>
    <xdr:sp macro="" textlink="">
      <xdr:nvSpPr>
        <xdr:cNvPr id="366" name="テキスト ボックス 365"/>
        <xdr:cNvSpPr txBox="1"/>
      </xdr:nvSpPr>
      <xdr:spPr>
        <a:xfrm>
          <a:off x="9404427" y="965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138574</xdr:rowOff>
    </xdr:from>
    <xdr:to>
      <xdr:col>12</xdr:col>
      <xdr:colOff>561975</xdr:colOff>
      <xdr:row>58</xdr:row>
      <xdr:rowOff>68724</xdr:rowOff>
    </xdr:to>
    <xdr:sp macro="" textlink="">
      <xdr:nvSpPr>
        <xdr:cNvPr id="367" name="円/楕円 366"/>
        <xdr:cNvSpPr/>
      </xdr:nvSpPr>
      <xdr:spPr>
        <a:xfrm>
          <a:off x="8699500" y="991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59851</xdr:rowOff>
    </xdr:from>
    <xdr:ext cx="469744" cy="259045"/>
    <xdr:sp macro="" textlink="">
      <xdr:nvSpPr>
        <xdr:cNvPr id="368" name="テキスト ボックス 367"/>
        <xdr:cNvSpPr txBox="1"/>
      </xdr:nvSpPr>
      <xdr:spPr>
        <a:xfrm>
          <a:off x="8515427" y="1000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125499</xdr:rowOff>
    </xdr:from>
    <xdr:to>
      <xdr:col>11</xdr:col>
      <xdr:colOff>358775</xdr:colOff>
      <xdr:row>58</xdr:row>
      <xdr:rowOff>55649</xdr:rowOff>
    </xdr:to>
    <xdr:sp macro="" textlink="">
      <xdr:nvSpPr>
        <xdr:cNvPr id="369" name="円/楕円 368"/>
        <xdr:cNvSpPr/>
      </xdr:nvSpPr>
      <xdr:spPr>
        <a:xfrm>
          <a:off x="7810500" y="989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46776</xdr:rowOff>
    </xdr:from>
    <xdr:ext cx="469744" cy="259045"/>
    <xdr:sp macro="" textlink="">
      <xdr:nvSpPr>
        <xdr:cNvPr id="370" name="テキスト ボックス 369"/>
        <xdr:cNvSpPr txBox="1"/>
      </xdr:nvSpPr>
      <xdr:spPr>
        <a:xfrm>
          <a:off x="7626427" y="999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136929</xdr:rowOff>
    </xdr:from>
    <xdr:to>
      <xdr:col>10</xdr:col>
      <xdr:colOff>155575</xdr:colOff>
      <xdr:row>58</xdr:row>
      <xdr:rowOff>67079</xdr:rowOff>
    </xdr:to>
    <xdr:sp macro="" textlink="">
      <xdr:nvSpPr>
        <xdr:cNvPr id="371" name="円/楕円 370"/>
        <xdr:cNvSpPr/>
      </xdr:nvSpPr>
      <xdr:spPr>
        <a:xfrm>
          <a:off x="6921500" y="990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58206</xdr:rowOff>
    </xdr:from>
    <xdr:ext cx="469744" cy="259045"/>
    <xdr:sp macro="" textlink="">
      <xdr:nvSpPr>
        <xdr:cNvPr id="372" name="テキスト ボックス 371"/>
        <xdr:cNvSpPr txBox="1"/>
      </xdr:nvSpPr>
      <xdr:spPr>
        <a:xfrm>
          <a:off x="6737427" y="1000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53822</xdr:rowOff>
    </xdr:from>
    <xdr:to>
      <xdr:col>15</xdr:col>
      <xdr:colOff>180340</xdr:colOff>
      <xdr:row>79</xdr:row>
      <xdr:rowOff>19075</xdr:rowOff>
    </xdr:to>
    <xdr:cxnSp macro="">
      <xdr:nvCxnSpPr>
        <xdr:cNvPr id="396" name="直線コネクタ 395"/>
        <xdr:cNvCxnSpPr/>
      </xdr:nvCxnSpPr>
      <xdr:spPr>
        <a:xfrm flipV="1">
          <a:off x="10475595" y="12226772"/>
          <a:ext cx="1270" cy="133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22902</xdr:rowOff>
    </xdr:from>
    <xdr:ext cx="378565" cy="259045"/>
    <xdr:sp macro="" textlink="">
      <xdr:nvSpPr>
        <xdr:cNvPr id="397" name="商工費最小値テキスト"/>
        <xdr:cNvSpPr txBox="1"/>
      </xdr:nvSpPr>
      <xdr:spPr>
        <a:xfrm>
          <a:off x="10528300" y="13567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15</xdr:col>
      <xdr:colOff>92075</xdr:colOff>
      <xdr:row>79</xdr:row>
      <xdr:rowOff>19075</xdr:rowOff>
    </xdr:from>
    <xdr:to>
      <xdr:col>15</xdr:col>
      <xdr:colOff>269875</xdr:colOff>
      <xdr:row>79</xdr:row>
      <xdr:rowOff>19075</xdr:rowOff>
    </xdr:to>
    <xdr:cxnSp macro="">
      <xdr:nvCxnSpPr>
        <xdr:cNvPr id="398" name="直線コネクタ 397"/>
        <xdr:cNvCxnSpPr/>
      </xdr:nvCxnSpPr>
      <xdr:spPr>
        <a:xfrm>
          <a:off x="10388600" y="1356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499</xdr:rowOff>
    </xdr:from>
    <xdr:ext cx="534377" cy="259045"/>
    <xdr:sp macro="" textlink="">
      <xdr:nvSpPr>
        <xdr:cNvPr id="399" name="商工費最大値テキスト"/>
        <xdr:cNvSpPr txBox="1"/>
      </xdr:nvSpPr>
      <xdr:spPr>
        <a:xfrm>
          <a:off x="10528300" y="120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35,754</a:t>
          </a:r>
          <a:endParaRPr kumimoji="1" lang="ja-JP" altLang="en-US" sz="1000" b="1">
            <a:latin typeface="ＭＳ Ｐゴシック"/>
          </a:endParaRPr>
        </a:p>
      </xdr:txBody>
    </xdr:sp>
    <xdr:clientData/>
  </xdr:oneCellAnchor>
  <xdr:twoCellAnchor>
    <xdr:from>
      <xdr:col>15</xdr:col>
      <xdr:colOff>92075</xdr:colOff>
      <xdr:row>71</xdr:row>
      <xdr:rowOff>53822</xdr:rowOff>
    </xdr:from>
    <xdr:to>
      <xdr:col>15</xdr:col>
      <xdr:colOff>269875</xdr:colOff>
      <xdr:row>71</xdr:row>
      <xdr:rowOff>53822</xdr:rowOff>
    </xdr:to>
    <xdr:cxnSp macro="">
      <xdr:nvCxnSpPr>
        <xdr:cNvPr id="400" name="直線コネクタ 399"/>
        <xdr:cNvCxnSpPr/>
      </xdr:nvCxnSpPr>
      <xdr:spPr>
        <a:xfrm>
          <a:off x="10388600" y="122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167818</xdr:rowOff>
    </xdr:from>
    <xdr:to>
      <xdr:col>15</xdr:col>
      <xdr:colOff>180975</xdr:colOff>
      <xdr:row>78</xdr:row>
      <xdr:rowOff>33973</xdr:rowOff>
    </xdr:to>
    <xdr:cxnSp macro="">
      <xdr:nvCxnSpPr>
        <xdr:cNvPr id="401" name="直線コネクタ 400"/>
        <xdr:cNvCxnSpPr/>
      </xdr:nvCxnSpPr>
      <xdr:spPr>
        <a:xfrm flipV="1">
          <a:off x="9639300" y="13369468"/>
          <a:ext cx="838200" cy="3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121874</xdr:rowOff>
    </xdr:from>
    <xdr:ext cx="469744" cy="259045"/>
    <xdr:sp macro="" textlink="">
      <xdr:nvSpPr>
        <xdr:cNvPr id="402" name="商工費平均値テキスト"/>
        <xdr:cNvSpPr txBox="1"/>
      </xdr:nvSpPr>
      <xdr:spPr>
        <a:xfrm>
          <a:off x="10528300" y="13152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98997</xdr:rowOff>
    </xdr:from>
    <xdr:to>
      <xdr:col>15</xdr:col>
      <xdr:colOff>231775</xdr:colOff>
      <xdr:row>78</xdr:row>
      <xdr:rowOff>29147</xdr:rowOff>
    </xdr:to>
    <xdr:sp macro="" textlink="">
      <xdr:nvSpPr>
        <xdr:cNvPr id="403" name="フローチャート : 判断 402"/>
        <xdr:cNvSpPr/>
      </xdr:nvSpPr>
      <xdr:spPr>
        <a:xfrm>
          <a:off x="104267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33973</xdr:rowOff>
    </xdr:from>
    <xdr:to>
      <xdr:col>14</xdr:col>
      <xdr:colOff>28575</xdr:colOff>
      <xdr:row>78</xdr:row>
      <xdr:rowOff>131738</xdr:rowOff>
    </xdr:to>
    <xdr:cxnSp macro="">
      <xdr:nvCxnSpPr>
        <xdr:cNvPr id="404" name="直線コネクタ 403"/>
        <xdr:cNvCxnSpPr/>
      </xdr:nvCxnSpPr>
      <xdr:spPr>
        <a:xfrm flipV="1">
          <a:off x="8750300" y="13407073"/>
          <a:ext cx="889000" cy="9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99910</xdr:rowOff>
    </xdr:from>
    <xdr:to>
      <xdr:col>14</xdr:col>
      <xdr:colOff>79375</xdr:colOff>
      <xdr:row>78</xdr:row>
      <xdr:rowOff>30060</xdr:rowOff>
    </xdr:to>
    <xdr:sp macro="" textlink="">
      <xdr:nvSpPr>
        <xdr:cNvPr id="405" name="フローチャート : 判断 404"/>
        <xdr:cNvSpPr/>
      </xdr:nvSpPr>
      <xdr:spPr>
        <a:xfrm>
          <a:off x="9588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46587</xdr:rowOff>
    </xdr:from>
    <xdr:ext cx="469744" cy="259045"/>
    <xdr:sp macro="" textlink="">
      <xdr:nvSpPr>
        <xdr:cNvPr id="406" name="テキスト ボックス 405"/>
        <xdr:cNvSpPr txBox="1"/>
      </xdr:nvSpPr>
      <xdr:spPr>
        <a:xfrm>
          <a:off x="9404427"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128346</xdr:rowOff>
    </xdr:from>
    <xdr:to>
      <xdr:col>12</xdr:col>
      <xdr:colOff>511175</xdr:colOff>
      <xdr:row>78</xdr:row>
      <xdr:rowOff>131738</xdr:rowOff>
    </xdr:to>
    <xdr:cxnSp macro="">
      <xdr:nvCxnSpPr>
        <xdr:cNvPr id="407" name="直線コネクタ 406"/>
        <xdr:cNvCxnSpPr/>
      </xdr:nvCxnSpPr>
      <xdr:spPr>
        <a:xfrm>
          <a:off x="7861300" y="13501446"/>
          <a:ext cx="889000" cy="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163843</xdr:rowOff>
    </xdr:from>
    <xdr:to>
      <xdr:col>12</xdr:col>
      <xdr:colOff>561975</xdr:colOff>
      <xdr:row>77</xdr:row>
      <xdr:rowOff>93993</xdr:rowOff>
    </xdr:to>
    <xdr:sp macro="" textlink="">
      <xdr:nvSpPr>
        <xdr:cNvPr id="408" name="フローチャート : 判断 407"/>
        <xdr:cNvSpPr/>
      </xdr:nvSpPr>
      <xdr:spPr>
        <a:xfrm>
          <a:off x="8699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110520</xdr:rowOff>
    </xdr:from>
    <xdr:ext cx="469744" cy="259045"/>
    <xdr:sp macro="" textlink="">
      <xdr:nvSpPr>
        <xdr:cNvPr id="409" name="テキスト ボックス 408"/>
        <xdr:cNvSpPr txBox="1"/>
      </xdr:nvSpPr>
      <xdr:spPr>
        <a:xfrm>
          <a:off x="8515427"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168960</xdr:rowOff>
    </xdr:from>
    <xdr:to>
      <xdr:col>11</xdr:col>
      <xdr:colOff>307975</xdr:colOff>
      <xdr:row>78</xdr:row>
      <xdr:rowOff>128346</xdr:rowOff>
    </xdr:to>
    <xdr:cxnSp macro="">
      <xdr:nvCxnSpPr>
        <xdr:cNvPr id="410" name="直線コネクタ 409"/>
        <xdr:cNvCxnSpPr/>
      </xdr:nvCxnSpPr>
      <xdr:spPr>
        <a:xfrm>
          <a:off x="6972300" y="13370610"/>
          <a:ext cx="889000" cy="13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8013</xdr:rowOff>
    </xdr:from>
    <xdr:to>
      <xdr:col>11</xdr:col>
      <xdr:colOff>358775</xdr:colOff>
      <xdr:row>77</xdr:row>
      <xdr:rowOff>109613</xdr:rowOff>
    </xdr:to>
    <xdr:sp macro="" textlink="">
      <xdr:nvSpPr>
        <xdr:cNvPr id="411" name="フローチャート : 判断 410"/>
        <xdr:cNvSpPr/>
      </xdr:nvSpPr>
      <xdr:spPr>
        <a:xfrm>
          <a:off x="7810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126140</xdr:rowOff>
    </xdr:from>
    <xdr:ext cx="469744" cy="259045"/>
    <xdr:sp macro="" textlink="">
      <xdr:nvSpPr>
        <xdr:cNvPr id="412" name="テキスト ボックス 411"/>
        <xdr:cNvSpPr txBox="1"/>
      </xdr:nvSpPr>
      <xdr:spPr>
        <a:xfrm>
          <a:off x="7626427"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23749</xdr:rowOff>
    </xdr:from>
    <xdr:to>
      <xdr:col>10</xdr:col>
      <xdr:colOff>155575</xdr:colOff>
      <xdr:row>77</xdr:row>
      <xdr:rowOff>125349</xdr:rowOff>
    </xdr:to>
    <xdr:sp macro="" textlink="">
      <xdr:nvSpPr>
        <xdr:cNvPr id="413" name="フローチャート : 判断 412"/>
        <xdr:cNvSpPr/>
      </xdr:nvSpPr>
      <xdr:spPr>
        <a:xfrm>
          <a:off x="6921500" y="1322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141876</xdr:rowOff>
    </xdr:from>
    <xdr:ext cx="469744" cy="259045"/>
    <xdr:sp macro="" textlink="">
      <xdr:nvSpPr>
        <xdr:cNvPr id="414" name="テキスト ボックス 413"/>
        <xdr:cNvSpPr txBox="1"/>
      </xdr:nvSpPr>
      <xdr:spPr>
        <a:xfrm>
          <a:off x="6737427" y="1300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117018</xdr:rowOff>
    </xdr:from>
    <xdr:to>
      <xdr:col>15</xdr:col>
      <xdr:colOff>231775</xdr:colOff>
      <xdr:row>78</xdr:row>
      <xdr:rowOff>47168</xdr:rowOff>
    </xdr:to>
    <xdr:sp macro="" textlink="">
      <xdr:nvSpPr>
        <xdr:cNvPr id="420" name="円/楕円 419"/>
        <xdr:cNvSpPr/>
      </xdr:nvSpPr>
      <xdr:spPr>
        <a:xfrm>
          <a:off x="10426700" y="1331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95445</xdr:rowOff>
    </xdr:from>
    <xdr:ext cx="469744" cy="259045"/>
    <xdr:sp macro="" textlink="">
      <xdr:nvSpPr>
        <xdr:cNvPr id="421" name="商工費該当値テキスト"/>
        <xdr:cNvSpPr txBox="1"/>
      </xdr:nvSpPr>
      <xdr:spPr>
        <a:xfrm>
          <a:off x="10528300" y="1329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5,762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154623</xdr:rowOff>
    </xdr:from>
    <xdr:to>
      <xdr:col>14</xdr:col>
      <xdr:colOff>79375</xdr:colOff>
      <xdr:row>78</xdr:row>
      <xdr:rowOff>84773</xdr:rowOff>
    </xdr:to>
    <xdr:sp macro="" textlink="">
      <xdr:nvSpPr>
        <xdr:cNvPr id="422" name="円/楕円 421"/>
        <xdr:cNvSpPr/>
      </xdr:nvSpPr>
      <xdr:spPr>
        <a:xfrm>
          <a:off x="9588500" y="1335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75900</xdr:rowOff>
    </xdr:from>
    <xdr:ext cx="469744" cy="259045"/>
    <xdr:sp macro="" textlink="">
      <xdr:nvSpPr>
        <xdr:cNvPr id="423" name="テキスト ボックス 422"/>
        <xdr:cNvSpPr txBox="1"/>
      </xdr:nvSpPr>
      <xdr:spPr>
        <a:xfrm>
          <a:off x="9404427" y="13449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80938</xdr:rowOff>
    </xdr:from>
    <xdr:to>
      <xdr:col>12</xdr:col>
      <xdr:colOff>561975</xdr:colOff>
      <xdr:row>79</xdr:row>
      <xdr:rowOff>11088</xdr:rowOff>
    </xdr:to>
    <xdr:sp macro="" textlink="">
      <xdr:nvSpPr>
        <xdr:cNvPr id="424" name="円/楕円 423"/>
        <xdr:cNvSpPr/>
      </xdr:nvSpPr>
      <xdr:spPr>
        <a:xfrm>
          <a:off x="8699500" y="1345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2215</xdr:rowOff>
    </xdr:from>
    <xdr:ext cx="469744" cy="259045"/>
    <xdr:sp macro="" textlink="">
      <xdr:nvSpPr>
        <xdr:cNvPr id="425" name="テキスト ボックス 424"/>
        <xdr:cNvSpPr txBox="1"/>
      </xdr:nvSpPr>
      <xdr:spPr>
        <a:xfrm>
          <a:off x="8515427" y="13546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77546</xdr:rowOff>
    </xdr:from>
    <xdr:to>
      <xdr:col>11</xdr:col>
      <xdr:colOff>358775</xdr:colOff>
      <xdr:row>79</xdr:row>
      <xdr:rowOff>7696</xdr:rowOff>
    </xdr:to>
    <xdr:sp macro="" textlink="">
      <xdr:nvSpPr>
        <xdr:cNvPr id="426" name="円/楕円 425"/>
        <xdr:cNvSpPr/>
      </xdr:nvSpPr>
      <xdr:spPr>
        <a:xfrm>
          <a:off x="7810500" y="1345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170273</xdr:rowOff>
    </xdr:from>
    <xdr:ext cx="469744" cy="259045"/>
    <xdr:sp macro="" textlink="">
      <xdr:nvSpPr>
        <xdr:cNvPr id="427" name="テキスト ボックス 426"/>
        <xdr:cNvSpPr txBox="1"/>
      </xdr:nvSpPr>
      <xdr:spPr>
        <a:xfrm>
          <a:off x="7626427" y="1354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2,298</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118160</xdr:rowOff>
    </xdr:from>
    <xdr:to>
      <xdr:col>10</xdr:col>
      <xdr:colOff>155575</xdr:colOff>
      <xdr:row>78</xdr:row>
      <xdr:rowOff>48310</xdr:rowOff>
    </xdr:to>
    <xdr:sp macro="" textlink="">
      <xdr:nvSpPr>
        <xdr:cNvPr id="428" name="円/楕円 427"/>
        <xdr:cNvSpPr/>
      </xdr:nvSpPr>
      <xdr:spPr>
        <a:xfrm>
          <a:off x="6921500" y="1331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39437</xdr:rowOff>
    </xdr:from>
    <xdr:ext cx="469744" cy="259045"/>
    <xdr:sp macro="" textlink="">
      <xdr:nvSpPr>
        <xdr:cNvPr id="429" name="テキスト ボックス 428"/>
        <xdr:cNvSpPr txBox="1"/>
      </xdr:nvSpPr>
      <xdr:spPr>
        <a:xfrm>
          <a:off x="6737427" y="1341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140720</xdr:rowOff>
    </xdr:from>
    <xdr:to>
      <xdr:col>15</xdr:col>
      <xdr:colOff>180340</xdr:colOff>
      <xdr:row>98</xdr:row>
      <xdr:rowOff>83387</xdr:rowOff>
    </xdr:to>
    <xdr:cxnSp macro="">
      <xdr:nvCxnSpPr>
        <xdr:cNvPr id="451" name="直線コネクタ 450"/>
        <xdr:cNvCxnSpPr/>
      </xdr:nvCxnSpPr>
      <xdr:spPr>
        <a:xfrm flipV="1">
          <a:off x="10475595" y="15571220"/>
          <a:ext cx="1270" cy="131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87214</xdr:rowOff>
    </xdr:from>
    <xdr:ext cx="534377" cy="259045"/>
    <xdr:sp macro="" textlink="">
      <xdr:nvSpPr>
        <xdr:cNvPr id="452" name="土木費最小値テキスト"/>
        <xdr:cNvSpPr txBox="1"/>
      </xdr:nvSpPr>
      <xdr:spPr>
        <a:xfrm>
          <a:off x="10528300" y="168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12,317</a:t>
          </a:r>
          <a:endParaRPr kumimoji="1" lang="ja-JP" altLang="en-US" sz="1000" b="1">
            <a:latin typeface="ＭＳ Ｐゴシック"/>
          </a:endParaRPr>
        </a:p>
      </xdr:txBody>
    </xdr:sp>
    <xdr:clientData/>
  </xdr:oneCellAnchor>
  <xdr:twoCellAnchor>
    <xdr:from>
      <xdr:col>15</xdr:col>
      <xdr:colOff>92075</xdr:colOff>
      <xdr:row>98</xdr:row>
      <xdr:rowOff>83387</xdr:rowOff>
    </xdr:from>
    <xdr:to>
      <xdr:col>15</xdr:col>
      <xdr:colOff>269875</xdr:colOff>
      <xdr:row>98</xdr:row>
      <xdr:rowOff>83387</xdr:rowOff>
    </xdr:to>
    <xdr:cxnSp macro="">
      <xdr:nvCxnSpPr>
        <xdr:cNvPr id="453" name="直線コネクタ 452"/>
        <xdr:cNvCxnSpPr/>
      </xdr:nvCxnSpPr>
      <xdr:spPr>
        <a:xfrm>
          <a:off x="10388600" y="1688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87397</xdr:rowOff>
    </xdr:from>
    <xdr:ext cx="599010" cy="259045"/>
    <xdr:sp macro="" textlink="">
      <xdr:nvSpPr>
        <xdr:cNvPr id="454" name="土木費最大値テキスト"/>
        <xdr:cNvSpPr txBox="1"/>
      </xdr:nvSpPr>
      <xdr:spPr>
        <a:xfrm>
          <a:off x="10528300" y="1534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299,777</a:t>
          </a:r>
          <a:endParaRPr kumimoji="1" lang="ja-JP" altLang="en-US" sz="1000" b="1">
            <a:latin typeface="ＭＳ Ｐゴシック"/>
          </a:endParaRPr>
        </a:p>
      </xdr:txBody>
    </xdr:sp>
    <xdr:clientData/>
  </xdr:oneCellAnchor>
  <xdr:twoCellAnchor>
    <xdr:from>
      <xdr:col>15</xdr:col>
      <xdr:colOff>92075</xdr:colOff>
      <xdr:row>90</xdr:row>
      <xdr:rowOff>140720</xdr:rowOff>
    </xdr:from>
    <xdr:to>
      <xdr:col>15</xdr:col>
      <xdr:colOff>269875</xdr:colOff>
      <xdr:row>90</xdr:row>
      <xdr:rowOff>140720</xdr:rowOff>
    </xdr:to>
    <xdr:cxnSp macro="">
      <xdr:nvCxnSpPr>
        <xdr:cNvPr id="455" name="直線コネクタ 454"/>
        <xdr:cNvCxnSpPr/>
      </xdr:nvCxnSpPr>
      <xdr:spPr>
        <a:xfrm>
          <a:off x="10388600" y="15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58872</xdr:rowOff>
    </xdr:from>
    <xdr:to>
      <xdr:col>15</xdr:col>
      <xdr:colOff>180975</xdr:colOff>
      <xdr:row>97</xdr:row>
      <xdr:rowOff>97715</xdr:rowOff>
    </xdr:to>
    <xdr:cxnSp macro="">
      <xdr:nvCxnSpPr>
        <xdr:cNvPr id="456" name="直線コネクタ 455"/>
        <xdr:cNvCxnSpPr/>
      </xdr:nvCxnSpPr>
      <xdr:spPr>
        <a:xfrm flipV="1">
          <a:off x="9639300" y="16689522"/>
          <a:ext cx="838200" cy="3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63802</xdr:rowOff>
    </xdr:from>
    <xdr:ext cx="534377" cy="259045"/>
    <xdr:sp macro="" textlink="">
      <xdr:nvSpPr>
        <xdr:cNvPr id="457" name="土木費平均値テキスト"/>
        <xdr:cNvSpPr txBox="1"/>
      </xdr:nvSpPr>
      <xdr:spPr>
        <a:xfrm>
          <a:off x="10528300" y="16694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38,271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85375</xdr:rowOff>
    </xdr:from>
    <xdr:to>
      <xdr:col>15</xdr:col>
      <xdr:colOff>231775</xdr:colOff>
      <xdr:row>98</xdr:row>
      <xdr:rowOff>15525</xdr:rowOff>
    </xdr:to>
    <xdr:sp macro="" textlink="">
      <xdr:nvSpPr>
        <xdr:cNvPr id="458" name="フローチャート : 判断 457"/>
        <xdr:cNvSpPr/>
      </xdr:nvSpPr>
      <xdr:spPr>
        <a:xfrm>
          <a:off x="104267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97715</xdr:rowOff>
    </xdr:from>
    <xdr:to>
      <xdr:col>14</xdr:col>
      <xdr:colOff>28575</xdr:colOff>
      <xdr:row>97</xdr:row>
      <xdr:rowOff>114920</xdr:rowOff>
    </xdr:to>
    <xdr:cxnSp macro="">
      <xdr:nvCxnSpPr>
        <xdr:cNvPr id="459" name="直線コネクタ 458"/>
        <xdr:cNvCxnSpPr/>
      </xdr:nvCxnSpPr>
      <xdr:spPr>
        <a:xfrm flipV="1">
          <a:off x="8750300" y="16728365"/>
          <a:ext cx="889000" cy="1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71952</xdr:rowOff>
    </xdr:from>
    <xdr:to>
      <xdr:col>14</xdr:col>
      <xdr:colOff>79375</xdr:colOff>
      <xdr:row>98</xdr:row>
      <xdr:rowOff>2102</xdr:rowOff>
    </xdr:to>
    <xdr:sp macro="" textlink="">
      <xdr:nvSpPr>
        <xdr:cNvPr id="460" name="フローチャート : 判断 459"/>
        <xdr:cNvSpPr/>
      </xdr:nvSpPr>
      <xdr:spPr>
        <a:xfrm>
          <a:off x="9588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164679</xdr:rowOff>
    </xdr:from>
    <xdr:ext cx="534377" cy="259045"/>
    <xdr:sp macro="" textlink="">
      <xdr:nvSpPr>
        <xdr:cNvPr id="461" name="テキスト ボックス 460"/>
        <xdr:cNvSpPr txBox="1"/>
      </xdr:nvSpPr>
      <xdr:spPr>
        <a:xfrm>
          <a:off x="9372111" y="1679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90450</xdr:rowOff>
    </xdr:from>
    <xdr:to>
      <xdr:col>12</xdr:col>
      <xdr:colOff>511175</xdr:colOff>
      <xdr:row>97</xdr:row>
      <xdr:rowOff>114920</xdr:rowOff>
    </xdr:to>
    <xdr:cxnSp macro="">
      <xdr:nvCxnSpPr>
        <xdr:cNvPr id="462" name="直線コネクタ 461"/>
        <xdr:cNvCxnSpPr/>
      </xdr:nvCxnSpPr>
      <xdr:spPr>
        <a:xfrm>
          <a:off x="7861300" y="16721100"/>
          <a:ext cx="889000" cy="2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45540</xdr:rowOff>
    </xdr:from>
    <xdr:to>
      <xdr:col>12</xdr:col>
      <xdr:colOff>561975</xdr:colOff>
      <xdr:row>97</xdr:row>
      <xdr:rowOff>147140</xdr:rowOff>
    </xdr:to>
    <xdr:sp macro="" textlink="">
      <xdr:nvSpPr>
        <xdr:cNvPr id="463" name="フローチャート : 判断 462"/>
        <xdr:cNvSpPr/>
      </xdr:nvSpPr>
      <xdr:spPr>
        <a:xfrm>
          <a:off x="8699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163667</xdr:rowOff>
    </xdr:from>
    <xdr:ext cx="534377" cy="259045"/>
    <xdr:sp macro="" textlink="">
      <xdr:nvSpPr>
        <xdr:cNvPr id="464" name="テキスト ボックス 463"/>
        <xdr:cNvSpPr txBox="1"/>
      </xdr:nvSpPr>
      <xdr:spPr>
        <a:xfrm>
          <a:off x="8483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90450</xdr:rowOff>
    </xdr:from>
    <xdr:to>
      <xdr:col>11</xdr:col>
      <xdr:colOff>307975</xdr:colOff>
      <xdr:row>97</xdr:row>
      <xdr:rowOff>91323</xdr:rowOff>
    </xdr:to>
    <xdr:cxnSp macro="">
      <xdr:nvCxnSpPr>
        <xdr:cNvPr id="465" name="直線コネクタ 464"/>
        <xdr:cNvCxnSpPr/>
      </xdr:nvCxnSpPr>
      <xdr:spPr>
        <a:xfrm flipV="1">
          <a:off x="6972300" y="16721100"/>
          <a:ext cx="889000" cy="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38457</xdr:rowOff>
    </xdr:from>
    <xdr:to>
      <xdr:col>11</xdr:col>
      <xdr:colOff>358775</xdr:colOff>
      <xdr:row>97</xdr:row>
      <xdr:rowOff>140057</xdr:rowOff>
    </xdr:to>
    <xdr:sp macro="" textlink="">
      <xdr:nvSpPr>
        <xdr:cNvPr id="466" name="フローチャート : 判断 465"/>
        <xdr:cNvSpPr/>
      </xdr:nvSpPr>
      <xdr:spPr>
        <a:xfrm>
          <a:off x="7810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156584</xdr:rowOff>
    </xdr:from>
    <xdr:ext cx="534377" cy="259045"/>
    <xdr:sp macro="" textlink="">
      <xdr:nvSpPr>
        <xdr:cNvPr id="467" name="テキスト ボックス 466"/>
        <xdr:cNvSpPr txBox="1"/>
      </xdr:nvSpPr>
      <xdr:spPr>
        <a:xfrm>
          <a:off x="7594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69355</xdr:rowOff>
    </xdr:from>
    <xdr:to>
      <xdr:col>10</xdr:col>
      <xdr:colOff>155575</xdr:colOff>
      <xdr:row>97</xdr:row>
      <xdr:rowOff>170955</xdr:rowOff>
    </xdr:to>
    <xdr:sp macro="" textlink="">
      <xdr:nvSpPr>
        <xdr:cNvPr id="468" name="フローチャート : 判断 467"/>
        <xdr:cNvSpPr/>
      </xdr:nvSpPr>
      <xdr:spPr>
        <a:xfrm>
          <a:off x="6921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162082</xdr:rowOff>
    </xdr:from>
    <xdr:ext cx="534377" cy="259045"/>
    <xdr:sp macro="" textlink="">
      <xdr:nvSpPr>
        <xdr:cNvPr id="469" name="テキスト ボックス 468"/>
        <xdr:cNvSpPr txBox="1"/>
      </xdr:nvSpPr>
      <xdr:spPr>
        <a:xfrm>
          <a:off x="6705111" y="1679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8072</xdr:rowOff>
    </xdr:from>
    <xdr:to>
      <xdr:col>15</xdr:col>
      <xdr:colOff>231775</xdr:colOff>
      <xdr:row>97</xdr:row>
      <xdr:rowOff>109672</xdr:rowOff>
    </xdr:to>
    <xdr:sp macro="" textlink="">
      <xdr:nvSpPr>
        <xdr:cNvPr id="475" name="円/楕円 474"/>
        <xdr:cNvSpPr/>
      </xdr:nvSpPr>
      <xdr:spPr>
        <a:xfrm>
          <a:off x="10426700" y="1663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30949</xdr:rowOff>
    </xdr:from>
    <xdr:ext cx="534377" cy="259045"/>
    <xdr:sp macro="" textlink="">
      <xdr:nvSpPr>
        <xdr:cNvPr id="476" name="土木費該当値テキスト"/>
        <xdr:cNvSpPr txBox="1"/>
      </xdr:nvSpPr>
      <xdr:spPr>
        <a:xfrm>
          <a:off x="10528300" y="1649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55,179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46915</xdr:rowOff>
    </xdr:from>
    <xdr:to>
      <xdr:col>14</xdr:col>
      <xdr:colOff>79375</xdr:colOff>
      <xdr:row>97</xdr:row>
      <xdr:rowOff>148515</xdr:rowOff>
    </xdr:to>
    <xdr:sp macro="" textlink="">
      <xdr:nvSpPr>
        <xdr:cNvPr id="477" name="円/楕円 476"/>
        <xdr:cNvSpPr/>
      </xdr:nvSpPr>
      <xdr:spPr>
        <a:xfrm>
          <a:off x="9588500" y="1667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165042</xdr:rowOff>
    </xdr:from>
    <xdr:ext cx="534377" cy="259045"/>
    <xdr:sp macro="" textlink="">
      <xdr:nvSpPr>
        <xdr:cNvPr id="478" name="テキスト ボックス 477"/>
        <xdr:cNvSpPr txBox="1"/>
      </xdr:nvSpPr>
      <xdr:spPr>
        <a:xfrm>
          <a:off x="9372111" y="1645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46,683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64120</xdr:rowOff>
    </xdr:from>
    <xdr:to>
      <xdr:col>12</xdr:col>
      <xdr:colOff>561975</xdr:colOff>
      <xdr:row>97</xdr:row>
      <xdr:rowOff>165720</xdr:rowOff>
    </xdr:to>
    <xdr:sp macro="" textlink="">
      <xdr:nvSpPr>
        <xdr:cNvPr id="479" name="円/楕円 478"/>
        <xdr:cNvSpPr/>
      </xdr:nvSpPr>
      <xdr:spPr>
        <a:xfrm>
          <a:off x="8699500" y="1669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156847</xdr:rowOff>
    </xdr:from>
    <xdr:ext cx="534377" cy="259045"/>
    <xdr:sp macro="" textlink="">
      <xdr:nvSpPr>
        <xdr:cNvPr id="480" name="テキスト ボックス 479"/>
        <xdr:cNvSpPr txBox="1"/>
      </xdr:nvSpPr>
      <xdr:spPr>
        <a:xfrm>
          <a:off x="8483111" y="1678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42,920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39650</xdr:rowOff>
    </xdr:from>
    <xdr:to>
      <xdr:col>11</xdr:col>
      <xdr:colOff>358775</xdr:colOff>
      <xdr:row>97</xdr:row>
      <xdr:rowOff>141250</xdr:rowOff>
    </xdr:to>
    <xdr:sp macro="" textlink="">
      <xdr:nvSpPr>
        <xdr:cNvPr id="481" name="円/楕円 480"/>
        <xdr:cNvSpPr/>
      </xdr:nvSpPr>
      <xdr:spPr>
        <a:xfrm>
          <a:off x="7810500" y="1667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132377</xdr:rowOff>
    </xdr:from>
    <xdr:ext cx="534377" cy="259045"/>
    <xdr:sp macro="" textlink="">
      <xdr:nvSpPr>
        <xdr:cNvPr id="482" name="テキスト ボックス 481"/>
        <xdr:cNvSpPr txBox="1"/>
      </xdr:nvSpPr>
      <xdr:spPr>
        <a:xfrm>
          <a:off x="7594111" y="1676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48,272</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40523</xdr:rowOff>
    </xdr:from>
    <xdr:to>
      <xdr:col>10</xdr:col>
      <xdr:colOff>155575</xdr:colOff>
      <xdr:row>97</xdr:row>
      <xdr:rowOff>142123</xdr:rowOff>
    </xdr:to>
    <xdr:sp macro="" textlink="">
      <xdr:nvSpPr>
        <xdr:cNvPr id="483" name="円/楕円 482"/>
        <xdr:cNvSpPr/>
      </xdr:nvSpPr>
      <xdr:spPr>
        <a:xfrm>
          <a:off x="6921500" y="1667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158650</xdr:rowOff>
    </xdr:from>
    <xdr:ext cx="534377" cy="259045"/>
    <xdr:sp macro="" textlink="">
      <xdr:nvSpPr>
        <xdr:cNvPr id="484" name="テキスト ボックス 483"/>
        <xdr:cNvSpPr txBox="1"/>
      </xdr:nvSpPr>
      <xdr:spPr>
        <a:xfrm>
          <a:off x="6705111" y="1644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48,081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41768</xdr:rowOff>
    </xdr:from>
    <xdr:to>
      <xdr:col>23</xdr:col>
      <xdr:colOff>516889</xdr:colOff>
      <xdr:row>39</xdr:row>
      <xdr:rowOff>31710</xdr:rowOff>
    </xdr:to>
    <xdr:cxnSp macro="">
      <xdr:nvCxnSpPr>
        <xdr:cNvPr id="507" name="直線コネクタ 506"/>
        <xdr:cNvCxnSpPr/>
      </xdr:nvCxnSpPr>
      <xdr:spPr>
        <a:xfrm flipV="1">
          <a:off x="16317595" y="5185268"/>
          <a:ext cx="1269" cy="153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35537</xdr:rowOff>
    </xdr:from>
    <xdr:ext cx="469744" cy="259045"/>
    <xdr:sp macro="" textlink="">
      <xdr:nvSpPr>
        <xdr:cNvPr id="508" name="消防費最小値テキスト"/>
        <xdr:cNvSpPr txBox="1"/>
      </xdr:nvSpPr>
      <xdr:spPr>
        <a:xfrm>
          <a:off x="16370300" y="672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8,612</a:t>
          </a:r>
          <a:endParaRPr kumimoji="1" lang="ja-JP" altLang="en-US" sz="1000" b="1">
            <a:latin typeface="ＭＳ Ｐゴシック"/>
          </a:endParaRPr>
        </a:p>
      </xdr:txBody>
    </xdr:sp>
    <xdr:clientData/>
  </xdr:oneCellAnchor>
  <xdr:twoCellAnchor>
    <xdr:from>
      <xdr:col>23</xdr:col>
      <xdr:colOff>428625</xdr:colOff>
      <xdr:row>39</xdr:row>
      <xdr:rowOff>31710</xdr:rowOff>
    </xdr:from>
    <xdr:to>
      <xdr:col>23</xdr:col>
      <xdr:colOff>606425</xdr:colOff>
      <xdr:row>39</xdr:row>
      <xdr:rowOff>31710</xdr:rowOff>
    </xdr:to>
    <xdr:cxnSp macro="">
      <xdr:nvCxnSpPr>
        <xdr:cNvPr id="509" name="直線コネクタ 508"/>
        <xdr:cNvCxnSpPr/>
      </xdr:nvCxnSpPr>
      <xdr:spPr>
        <a:xfrm>
          <a:off x="16230600" y="671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159895</xdr:rowOff>
    </xdr:from>
    <xdr:ext cx="534377" cy="259045"/>
    <xdr:sp macro="" textlink="">
      <xdr:nvSpPr>
        <xdr:cNvPr id="510" name="消防費最大値テキスト"/>
        <xdr:cNvSpPr txBox="1"/>
      </xdr:nvSpPr>
      <xdr:spPr>
        <a:xfrm>
          <a:off x="16370300" y="49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42,142</a:t>
          </a:r>
          <a:endParaRPr kumimoji="1" lang="ja-JP" altLang="en-US" sz="1000" b="1">
            <a:latin typeface="ＭＳ Ｐゴシック"/>
          </a:endParaRPr>
        </a:p>
      </xdr:txBody>
    </xdr:sp>
    <xdr:clientData/>
  </xdr:oneCellAnchor>
  <xdr:twoCellAnchor>
    <xdr:from>
      <xdr:col>23</xdr:col>
      <xdr:colOff>428625</xdr:colOff>
      <xdr:row>30</xdr:row>
      <xdr:rowOff>41768</xdr:rowOff>
    </xdr:from>
    <xdr:to>
      <xdr:col>23</xdr:col>
      <xdr:colOff>606425</xdr:colOff>
      <xdr:row>30</xdr:row>
      <xdr:rowOff>41768</xdr:rowOff>
    </xdr:to>
    <xdr:cxnSp macro="">
      <xdr:nvCxnSpPr>
        <xdr:cNvPr id="511" name="直線コネクタ 510"/>
        <xdr:cNvCxnSpPr/>
      </xdr:nvCxnSpPr>
      <xdr:spPr>
        <a:xfrm>
          <a:off x="16230600" y="518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163429</xdr:rowOff>
    </xdr:from>
    <xdr:to>
      <xdr:col>23</xdr:col>
      <xdr:colOff>517525</xdr:colOff>
      <xdr:row>38</xdr:row>
      <xdr:rowOff>1122</xdr:rowOff>
    </xdr:to>
    <xdr:cxnSp macro="">
      <xdr:nvCxnSpPr>
        <xdr:cNvPr id="512" name="直線コネクタ 511"/>
        <xdr:cNvCxnSpPr/>
      </xdr:nvCxnSpPr>
      <xdr:spPr>
        <a:xfrm flipV="1">
          <a:off x="15481300" y="6507079"/>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78402</xdr:rowOff>
    </xdr:from>
    <xdr:ext cx="534377" cy="259045"/>
    <xdr:sp macro="" textlink="">
      <xdr:nvSpPr>
        <xdr:cNvPr id="513" name="消防費平均値テキスト"/>
        <xdr:cNvSpPr txBox="1"/>
      </xdr:nvSpPr>
      <xdr:spPr>
        <a:xfrm>
          <a:off x="16370300" y="6250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55525</xdr:rowOff>
    </xdr:from>
    <xdr:to>
      <xdr:col>23</xdr:col>
      <xdr:colOff>568325</xdr:colOff>
      <xdr:row>37</xdr:row>
      <xdr:rowOff>157125</xdr:rowOff>
    </xdr:to>
    <xdr:sp macro="" textlink="">
      <xdr:nvSpPr>
        <xdr:cNvPr id="514" name="フローチャート : 判断 513"/>
        <xdr:cNvSpPr/>
      </xdr:nvSpPr>
      <xdr:spPr>
        <a:xfrm>
          <a:off x="162687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116566</xdr:rowOff>
    </xdr:from>
    <xdr:to>
      <xdr:col>22</xdr:col>
      <xdr:colOff>365125</xdr:colOff>
      <xdr:row>38</xdr:row>
      <xdr:rowOff>1122</xdr:rowOff>
    </xdr:to>
    <xdr:cxnSp macro="">
      <xdr:nvCxnSpPr>
        <xdr:cNvPr id="515" name="直線コネクタ 514"/>
        <xdr:cNvCxnSpPr/>
      </xdr:nvCxnSpPr>
      <xdr:spPr>
        <a:xfrm>
          <a:off x="14592300" y="6460216"/>
          <a:ext cx="889000" cy="5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80487</xdr:rowOff>
    </xdr:from>
    <xdr:to>
      <xdr:col>22</xdr:col>
      <xdr:colOff>415925</xdr:colOff>
      <xdr:row>38</xdr:row>
      <xdr:rowOff>10637</xdr:rowOff>
    </xdr:to>
    <xdr:sp macro="" textlink="">
      <xdr:nvSpPr>
        <xdr:cNvPr id="516" name="フローチャート : 判断 515"/>
        <xdr:cNvSpPr/>
      </xdr:nvSpPr>
      <xdr:spPr>
        <a:xfrm>
          <a:off x="15430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27164</xdr:rowOff>
    </xdr:from>
    <xdr:ext cx="534377" cy="259045"/>
    <xdr:sp macro="" textlink="">
      <xdr:nvSpPr>
        <xdr:cNvPr id="517" name="テキスト ボックス 516"/>
        <xdr:cNvSpPr txBox="1"/>
      </xdr:nvSpPr>
      <xdr:spPr>
        <a:xfrm>
          <a:off x="15214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116566</xdr:rowOff>
    </xdr:from>
    <xdr:to>
      <xdr:col>21</xdr:col>
      <xdr:colOff>161925</xdr:colOff>
      <xdr:row>38</xdr:row>
      <xdr:rowOff>22474</xdr:rowOff>
    </xdr:to>
    <xdr:cxnSp macro="">
      <xdr:nvCxnSpPr>
        <xdr:cNvPr id="518" name="直線コネクタ 517"/>
        <xdr:cNvCxnSpPr/>
      </xdr:nvCxnSpPr>
      <xdr:spPr>
        <a:xfrm flipV="1">
          <a:off x="13703300" y="6460216"/>
          <a:ext cx="889000" cy="7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19" name="フローチャート : 判断 518"/>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0" name="テキスト ボックス 519"/>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21011</xdr:rowOff>
    </xdr:from>
    <xdr:to>
      <xdr:col>19</xdr:col>
      <xdr:colOff>644525</xdr:colOff>
      <xdr:row>38</xdr:row>
      <xdr:rowOff>22474</xdr:rowOff>
    </xdr:to>
    <xdr:cxnSp macro="">
      <xdr:nvCxnSpPr>
        <xdr:cNvPr id="521" name="直線コネクタ 520"/>
        <xdr:cNvCxnSpPr/>
      </xdr:nvCxnSpPr>
      <xdr:spPr>
        <a:xfrm>
          <a:off x="12814300" y="6536111"/>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2" name="フローチャート : 判断 521"/>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3" name="テキスト ボックス 522"/>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4" name="フローチャート : 判断 523"/>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25" name="テキスト ボックス 524"/>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112629</xdr:rowOff>
    </xdr:from>
    <xdr:to>
      <xdr:col>23</xdr:col>
      <xdr:colOff>568325</xdr:colOff>
      <xdr:row>38</xdr:row>
      <xdr:rowOff>42779</xdr:rowOff>
    </xdr:to>
    <xdr:sp macro="" textlink="">
      <xdr:nvSpPr>
        <xdr:cNvPr id="531" name="円/楕円 530"/>
        <xdr:cNvSpPr/>
      </xdr:nvSpPr>
      <xdr:spPr>
        <a:xfrm>
          <a:off x="16268700" y="645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91056</xdr:rowOff>
    </xdr:from>
    <xdr:ext cx="534377" cy="259045"/>
    <xdr:sp macro="" textlink="">
      <xdr:nvSpPr>
        <xdr:cNvPr id="532" name="消防費該当値テキスト"/>
        <xdr:cNvSpPr txBox="1"/>
      </xdr:nvSpPr>
      <xdr:spPr>
        <a:xfrm>
          <a:off x="16370300" y="643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13,231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121773</xdr:rowOff>
    </xdr:from>
    <xdr:to>
      <xdr:col>22</xdr:col>
      <xdr:colOff>415925</xdr:colOff>
      <xdr:row>38</xdr:row>
      <xdr:rowOff>51922</xdr:rowOff>
    </xdr:to>
    <xdr:sp macro="" textlink="">
      <xdr:nvSpPr>
        <xdr:cNvPr id="533" name="円/楕円 532"/>
        <xdr:cNvSpPr/>
      </xdr:nvSpPr>
      <xdr:spPr>
        <a:xfrm>
          <a:off x="15430500" y="64654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43049</xdr:rowOff>
    </xdr:from>
    <xdr:ext cx="534377" cy="259045"/>
    <xdr:sp macro="" textlink="">
      <xdr:nvSpPr>
        <xdr:cNvPr id="534" name="テキスト ボックス 533"/>
        <xdr:cNvSpPr txBox="1"/>
      </xdr:nvSpPr>
      <xdr:spPr>
        <a:xfrm>
          <a:off x="15214111" y="655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13,031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65766</xdr:rowOff>
    </xdr:from>
    <xdr:to>
      <xdr:col>21</xdr:col>
      <xdr:colOff>212725</xdr:colOff>
      <xdr:row>37</xdr:row>
      <xdr:rowOff>167366</xdr:rowOff>
    </xdr:to>
    <xdr:sp macro="" textlink="">
      <xdr:nvSpPr>
        <xdr:cNvPr id="535" name="円/楕円 534"/>
        <xdr:cNvSpPr/>
      </xdr:nvSpPr>
      <xdr:spPr>
        <a:xfrm>
          <a:off x="14541500" y="640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158493</xdr:rowOff>
    </xdr:from>
    <xdr:ext cx="534377" cy="259045"/>
    <xdr:sp macro="" textlink="">
      <xdr:nvSpPr>
        <xdr:cNvPr id="536" name="テキスト ボックス 535"/>
        <xdr:cNvSpPr txBox="1"/>
      </xdr:nvSpPr>
      <xdr:spPr>
        <a:xfrm>
          <a:off x="14325111" y="650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14,256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143124</xdr:rowOff>
    </xdr:from>
    <xdr:to>
      <xdr:col>20</xdr:col>
      <xdr:colOff>9525</xdr:colOff>
      <xdr:row>38</xdr:row>
      <xdr:rowOff>73274</xdr:rowOff>
    </xdr:to>
    <xdr:sp macro="" textlink="">
      <xdr:nvSpPr>
        <xdr:cNvPr id="537" name="円/楕円 536"/>
        <xdr:cNvSpPr/>
      </xdr:nvSpPr>
      <xdr:spPr>
        <a:xfrm>
          <a:off x="13652500" y="648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64401</xdr:rowOff>
    </xdr:from>
    <xdr:ext cx="534377" cy="259045"/>
    <xdr:sp macro="" textlink="">
      <xdr:nvSpPr>
        <xdr:cNvPr id="538" name="テキスト ボックス 537"/>
        <xdr:cNvSpPr txBox="1"/>
      </xdr:nvSpPr>
      <xdr:spPr>
        <a:xfrm>
          <a:off x="13436111" y="657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141661</xdr:rowOff>
    </xdr:from>
    <xdr:to>
      <xdr:col>18</xdr:col>
      <xdr:colOff>492125</xdr:colOff>
      <xdr:row>38</xdr:row>
      <xdr:rowOff>71811</xdr:rowOff>
    </xdr:to>
    <xdr:sp macro="" textlink="">
      <xdr:nvSpPr>
        <xdr:cNvPr id="539" name="円/楕円 538"/>
        <xdr:cNvSpPr/>
      </xdr:nvSpPr>
      <xdr:spPr>
        <a:xfrm>
          <a:off x="12763500" y="648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62938</xdr:rowOff>
    </xdr:from>
    <xdr:ext cx="534377" cy="259045"/>
    <xdr:sp macro="" textlink="">
      <xdr:nvSpPr>
        <xdr:cNvPr id="540" name="テキスト ボックス 539"/>
        <xdr:cNvSpPr txBox="1"/>
      </xdr:nvSpPr>
      <xdr:spPr>
        <a:xfrm>
          <a:off x="12547111" y="657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12,596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97670</xdr:rowOff>
    </xdr:from>
    <xdr:to>
      <xdr:col>23</xdr:col>
      <xdr:colOff>516889</xdr:colOff>
      <xdr:row>59</xdr:row>
      <xdr:rowOff>70581</xdr:rowOff>
    </xdr:to>
    <xdr:cxnSp macro="">
      <xdr:nvCxnSpPr>
        <xdr:cNvPr id="567" name="直線コネクタ 566"/>
        <xdr:cNvCxnSpPr/>
      </xdr:nvCxnSpPr>
      <xdr:spPr>
        <a:xfrm flipV="1">
          <a:off x="16317595" y="8670170"/>
          <a:ext cx="1269" cy="1515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74408</xdr:rowOff>
    </xdr:from>
    <xdr:ext cx="534377" cy="259045"/>
    <xdr:sp macro="" textlink="">
      <xdr:nvSpPr>
        <xdr:cNvPr id="568" name="教育費最小値テキスト"/>
        <xdr:cNvSpPr txBox="1"/>
      </xdr:nvSpPr>
      <xdr:spPr>
        <a:xfrm>
          <a:off x="16370300" y="101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21,733</a:t>
          </a:r>
          <a:endParaRPr kumimoji="1" lang="ja-JP" altLang="en-US" sz="1000" b="1">
            <a:latin typeface="ＭＳ Ｐゴシック"/>
          </a:endParaRPr>
        </a:p>
      </xdr:txBody>
    </xdr:sp>
    <xdr:clientData/>
  </xdr:oneCellAnchor>
  <xdr:twoCellAnchor>
    <xdr:from>
      <xdr:col>23</xdr:col>
      <xdr:colOff>428625</xdr:colOff>
      <xdr:row>59</xdr:row>
      <xdr:rowOff>70581</xdr:rowOff>
    </xdr:from>
    <xdr:to>
      <xdr:col>23</xdr:col>
      <xdr:colOff>606425</xdr:colOff>
      <xdr:row>59</xdr:row>
      <xdr:rowOff>70581</xdr:rowOff>
    </xdr:to>
    <xdr:cxnSp macro="">
      <xdr:nvCxnSpPr>
        <xdr:cNvPr id="569" name="直線コネクタ 568"/>
        <xdr:cNvCxnSpPr/>
      </xdr:nvCxnSpPr>
      <xdr:spPr>
        <a:xfrm>
          <a:off x="16230600" y="1018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44347</xdr:rowOff>
    </xdr:from>
    <xdr:ext cx="599010" cy="259045"/>
    <xdr:sp macro="" textlink="">
      <xdr:nvSpPr>
        <xdr:cNvPr id="570" name="教育費最大値テキスト"/>
        <xdr:cNvSpPr txBox="1"/>
      </xdr:nvSpPr>
      <xdr:spPr>
        <a:xfrm>
          <a:off x="16370300" y="844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23</xdr:col>
      <xdr:colOff>428625</xdr:colOff>
      <xdr:row>50</xdr:row>
      <xdr:rowOff>97670</xdr:rowOff>
    </xdr:from>
    <xdr:to>
      <xdr:col>23</xdr:col>
      <xdr:colOff>606425</xdr:colOff>
      <xdr:row>50</xdr:row>
      <xdr:rowOff>97670</xdr:rowOff>
    </xdr:to>
    <xdr:cxnSp macro="">
      <xdr:nvCxnSpPr>
        <xdr:cNvPr id="571" name="直線コネクタ 570"/>
        <xdr:cNvCxnSpPr/>
      </xdr:nvCxnSpPr>
      <xdr:spPr>
        <a:xfrm>
          <a:off x="16230600" y="86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159849</xdr:rowOff>
    </xdr:from>
    <xdr:to>
      <xdr:col>23</xdr:col>
      <xdr:colOff>517525</xdr:colOff>
      <xdr:row>57</xdr:row>
      <xdr:rowOff>91776</xdr:rowOff>
    </xdr:to>
    <xdr:cxnSp macro="">
      <xdr:nvCxnSpPr>
        <xdr:cNvPr id="572" name="直線コネクタ 571"/>
        <xdr:cNvCxnSpPr/>
      </xdr:nvCxnSpPr>
      <xdr:spPr>
        <a:xfrm>
          <a:off x="15481300" y="9589599"/>
          <a:ext cx="838200" cy="27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28008</xdr:rowOff>
    </xdr:from>
    <xdr:ext cx="534377" cy="259045"/>
    <xdr:sp macro="" textlink="">
      <xdr:nvSpPr>
        <xdr:cNvPr id="573" name="教育費平均値テキスト"/>
        <xdr:cNvSpPr txBox="1"/>
      </xdr:nvSpPr>
      <xdr:spPr>
        <a:xfrm>
          <a:off x="16370300" y="9800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40,908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49581</xdr:rowOff>
    </xdr:from>
    <xdr:to>
      <xdr:col>23</xdr:col>
      <xdr:colOff>568325</xdr:colOff>
      <xdr:row>57</xdr:row>
      <xdr:rowOff>151181</xdr:rowOff>
    </xdr:to>
    <xdr:sp macro="" textlink="">
      <xdr:nvSpPr>
        <xdr:cNvPr id="574" name="フローチャート : 判断 573"/>
        <xdr:cNvSpPr/>
      </xdr:nvSpPr>
      <xdr:spPr>
        <a:xfrm>
          <a:off x="16268700" y="982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159849</xdr:rowOff>
    </xdr:from>
    <xdr:to>
      <xdr:col>22</xdr:col>
      <xdr:colOff>365125</xdr:colOff>
      <xdr:row>57</xdr:row>
      <xdr:rowOff>40912</xdr:rowOff>
    </xdr:to>
    <xdr:cxnSp macro="">
      <xdr:nvCxnSpPr>
        <xdr:cNvPr id="575" name="直線コネクタ 574"/>
        <xdr:cNvCxnSpPr/>
      </xdr:nvCxnSpPr>
      <xdr:spPr>
        <a:xfrm flipV="1">
          <a:off x="14592300" y="9589599"/>
          <a:ext cx="889000" cy="22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33334</xdr:rowOff>
    </xdr:from>
    <xdr:to>
      <xdr:col>22</xdr:col>
      <xdr:colOff>415925</xdr:colOff>
      <xdr:row>57</xdr:row>
      <xdr:rowOff>134934</xdr:rowOff>
    </xdr:to>
    <xdr:sp macro="" textlink="">
      <xdr:nvSpPr>
        <xdr:cNvPr id="576" name="フローチャート : 判断 575"/>
        <xdr:cNvSpPr/>
      </xdr:nvSpPr>
      <xdr:spPr>
        <a:xfrm>
          <a:off x="15430500" y="980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126061</xdr:rowOff>
    </xdr:from>
    <xdr:ext cx="534377" cy="259045"/>
    <xdr:sp macro="" textlink="">
      <xdr:nvSpPr>
        <xdr:cNvPr id="577" name="テキスト ボックス 576"/>
        <xdr:cNvSpPr txBox="1"/>
      </xdr:nvSpPr>
      <xdr:spPr>
        <a:xfrm>
          <a:off x="15214111" y="989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40912</xdr:rowOff>
    </xdr:from>
    <xdr:to>
      <xdr:col>21</xdr:col>
      <xdr:colOff>161925</xdr:colOff>
      <xdr:row>57</xdr:row>
      <xdr:rowOff>112480</xdr:rowOff>
    </xdr:to>
    <xdr:cxnSp macro="">
      <xdr:nvCxnSpPr>
        <xdr:cNvPr id="578" name="直線コネクタ 577"/>
        <xdr:cNvCxnSpPr/>
      </xdr:nvCxnSpPr>
      <xdr:spPr>
        <a:xfrm flipV="1">
          <a:off x="13703300" y="9813562"/>
          <a:ext cx="889000" cy="7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130163</xdr:rowOff>
    </xdr:from>
    <xdr:to>
      <xdr:col>21</xdr:col>
      <xdr:colOff>212725</xdr:colOff>
      <xdr:row>57</xdr:row>
      <xdr:rowOff>60313</xdr:rowOff>
    </xdr:to>
    <xdr:sp macro="" textlink="">
      <xdr:nvSpPr>
        <xdr:cNvPr id="579" name="フローチャート : 判断 578"/>
        <xdr:cNvSpPr/>
      </xdr:nvSpPr>
      <xdr:spPr>
        <a:xfrm>
          <a:off x="14541500" y="9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76840</xdr:rowOff>
    </xdr:from>
    <xdr:ext cx="534377" cy="259045"/>
    <xdr:sp macro="" textlink="">
      <xdr:nvSpPr>
        <xdr:cNvPr id="580" name="テキスト ボックス 579"/>
        <xdr:cNvSpPr txBox="1"/>
      </xdr:nvSpPr>
      <xdr:spPr>
        <a:xfrm>
          <a:off x="14325111" y="950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112480</xdr:rowOff>
    </xdr:from>
    <xdr:to>
      <xdr:col>19</xdr:col>
      <xdr:colOff>644525</xdr:colOff>
      <xdr:row>57</xdr:row>
      <xdr:rowOff>120531</xdr:rowOff>
    </xdr:to>
    <xdr:cxnSp macro="">
      <xdr:nvCxnSpPr>
        <xdr:cNvPr id="581" name="直線コネクタ 580"/>
        <xdr:cNvCxnSpPr/>
      </xdr:nvCxnSpPr>
      <xdr:spPr>
        <a:xfrm flipV="1">
          <a:off x="12814300" y="9885130"/>
          <a:ext cx="889000" cy="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137298</xdr:rowOff>
    </xdr:from>
    <xdr:to>
      <xdr:col>20</xdr:col>
      <xdr:colOff>9525</xdr:colOff>
      <xdr:row>57</xdr:row>
      <xdr:rowOff>67448</xdr:rowOff>
    </xdr:to>
    <xdr:sp macro="" textlink="">
      <xdr:nvSpPr>
        <xdr:cNvPr id="582" name="フローチャート : 判断 581"/>
        <xdr:cNvSpPr/>
      </xdr:nvSpPr>
      <xdr:spPr>
        <a:xfrm>
          <a:off x="13652500" y="973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83975</xdr:rowOff>
    </xdr:from>
    <xdr:ext cx="534377" cy="259045"/>
    <xdr:sp macro="" textlink="">
      <xdr:nvSpPr>
        <xdr:cNvPr id="583" name="テキスト ボックス 582"/>
        <xdr:cNvSpPr txBox="1"/>
      </xdr:nvSpPr>
      <xdr:spPr>
        <a:xfrm>
          <a:off x="13436111" y="951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158313</xdr:rowOff>
    </xdr:from>
    <xdr:to>
      <xdr:col>18</xdr:col>
      <xdr:colOff>492125</xdr:colOff>
      <xdr:row>57</xdr:row>
      <xdr:rowOff>88463</xdr:rowOff>
    </xdr:to>
    <xdr:sp macro="" textlink="">
      <xdr:nvSpPr>
        <xdr:cNvPr id="584" name="フローチャート : 判断 583"/>
        <xdr:cNvSpPr/>
      </xdr:nvSpPr>
      <xdr:spPr>
        <a:xfrm>
          <a:off x="12763500" y="97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104990</xdr:rowOff>
    </xdr:from>
    <xdr:ext cx="534377" cy="259045"/>
    <xdr:sp macro="" textlink="">
      <xdr:nvSpPr>
        <xdr:cNvPr id="585" name="テキスト ボックス 584"/>
        <xdr:cNvSpPr txBox="1"/>
      </xdr:nvSpPr>
      <xdr:spPr>
        <a:xfrm>
          <a:off x="12547111" y="953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40976</xdr:rowOff>
    </xdr:from>
    <xdr:to>
      <xdr:col>23</xdr:col>
      <xdr:colOff>568325</xdr:colOff>
      <xdr:row>57</xdr:row>
      <xdr:rowOff>142576</xdr:rowOff>
    </xdr:to>
    <xdr:sp macro="" textlink="">
      <xdr:nvSpPr>
        <xdr:cNvPr id="591" name="円/楕円 590"/>
        <xdr:cNvSpPr/>
      </xdr:nvSpPr>
      <xdr:spPr>
        <a:xfrm>
          <a:off x="16268700" y="981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63853</xdr:rowOff>
    </xdr:from>
    <xdr:ext cx="534377" cy="259045"/>
    <xdr:sp macro="" textlink="">
      <xdr:nvSpPr>
        <xdr:cNvPr id="592" name="教育費該当値テキスト"/>
        <xdr:cNvSpPr txBox="1"/>
      </xdr:nvSpPr>
      <xdr:spPr>
        <a:xfrm>
          <a:off x="16370300" y="966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41,435</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109049</xdr:rowOff>
    </xdr:from>
    <xdr:to>
      <xdr:col>22</xdr:col>
      <xdr:colOff>415925</xdr:colOff>
      <xdr:row>56</xdr:row>
      <xdr:rowOff>39199</xdr:rowOff>
    </xdr:to>
    <xdr:sp macro="" textlink="">
      <xdr:nvSpPr>
        <xdr:cNvPr id="593" name="円/楕円 592"/>
        <xdr:cNvSpPr/>
      </xdr:nvSpPr>
      <xdr:spPr>
        <a:xfrm>
          <a:off x="15430500" y="953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55726</xdr:rowOff>
    </xdr:from>
    <xdr:ext cx="534377" cy="259045"/>
    <xdr:sp macro="" textlink="">
      <xdr:nvSpPr>
        <xdr:cNvPr id="594" name="テキスト ボックス 593"/>
        <xdr:cNvSpPr txBox="1"/>
      </xdr:nvSpPr>
      <xdr:spPr>
        <a:xfrm>
          <a:off x="15214111" y="931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58,266</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161562</xdr:rowOff>
    </xdr:from>
    <xdr:to>
      <xdr:col>21</xdr:col>
      <xdr:colOff>212725</xdr:colOff>
      <xdr:row>57</xdr:row>
      <xdr:rowOff>91712</xdr:rowOff>
    </xdr:to>
    <xdr:sp macro="" textlink="">
      <xdr:nvSpPr>
        <xdr:cNvPr id="595" name="円/楕円 594"/>
        <xdr:cNvSpPr/>
      </xdr:nvSpPr>
      <xdr:spPr>
        <a:xfrm>
          <a:off x="14541500" y="97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82839</xdr:rowOff>
    </xdr:from>
    <xdr:ext cx="534377" cy="259045"/>
    <xdr:sp macro="" textlink="">
      <xdr:nvSpPr>
        <xdr:cNvPr id="596" name="テキスト ボックス 595"/>
        <xdr:cNvSpPr txBox="1"/>
      </xdr:nvSpPr>
      <xdr:spPr>
        <a:xfrm>
          <a:off x="14325111" y="985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44,550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61680</xdr:rowOff>
    </xdr:from>
    <xdr:to>
      <xdr:col>20</xdr:col>
      <xdr:colOff>9525</xdr:colOff>
      <xdr:row>57</xdr:row>
      <xdr:rowOff>163280</xdr:rowOff>
    </xdr:to>
    <xdr:sp macro="" textlink="">
      <xdr:nvSpPr>
        <xdr:cNvPr id="597" name="円/楕円 596"/>
        <xdr:cNvSpPr/>
      </xdr:nvSpPr>
      <xdr:spPr>
        <a:xfrm>
          <a:off x="13652500" y="98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154407</xdr:rowOff>
    </xdr:from>
    <xdr:ext cx="534377" cy="259045"/>
    <xdr:sp macro="" textlink="">
      <xdr:nvSpPr>
        <xdr:cNvPr id="598" name="テキスト ボックス 597"/>
        <xdr:cNvSpPr txBox="1"/>
      </xdr:nvSpPr>
      <xdr:spPr>
        <a:xfrm>
          <a:off x="13436111" y="992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40,167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69731</xdr:rowOff>
    </xdr:from>
    <xdr:to>
      <xdr:col>18</xdr:col>
      <xdr:colOff>492125</xdr:colOff>
      <xdr:row>57</xdr:row>
      <xdr:rowOff>171331</xdr:rowOff>
    </xdr:to>
    <xdr:sp macro="" textlink="">
      <xdr:nvSpPr>
        <xdr:cNvPr id="599" name="円/楕円 598"/>
        <xdr:cNvSpPr/>
      </xdr:nvSpPr>
      <xdr:spPr>
        <a:xfrm>
          <a:off x="12763500" y="984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162458</xdr:rowOff>
    </xdr:from>
    <xdr:ext cx="534377" cy="259045"/>
    <xdr:sp macro="" textlink="">
      <xdr:nvSpPr>
        <xdr:cNvPr id="600" name="テキスト ボックス 599"/>
        <xdr:cNvSpPr txBox="1"/>
      </xdr:nvSpPr>
      <xdr:spPr>
        <a:xfrm>
          <a:off x="12547111" y="993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39,674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55621</xdr:rowOff>
    </xdr:from>
    <xdr:to>
      <xdr:col>23</xdr:col>
      <xdr:colOff>516889</xdr:colOff>
      <xdr:row>78</xdr:row>
      <xdr:rowOff>139700</xdr:rowOff>
    </xdr:to>
    <xdr:cxnSp macro="">
      <xdr:nvCxnSpPr>
        <xdr:cNvPr id="622" name="直線コネクタ 621"/>
        <xdr:cNvCxnSpPr/>
      </xdr:nvCxnSpPr>
      <xdr:spPr>
        <a:xfrm flipV="1">
          <a:off x="16317595" y="12228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3446</xdr:rowOff>
    </xdr:from>
    <xdr:ext cx="249299" cy="259045"/>
    <xdr:sp macro="" textlink="">
      <xdr:nvSpPr>
        <xdr:cNvPr id="623" name="災害復旧費最小値テキスト"/>
        <xdr:cNvSpPr txBox="1"/>
      </xdr:nvSpPr>
      <xdr:spPr>
        <a:xfrm>
          <a:off x="16370300" y="13547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2298</xdr:rowOff>
    </xdr:from>
    <xdr:ext cx="534377" cy="259045"/>
    <xdr:sp macro="" textlink="">
      <xdr:nvSpPr>
        <xdr:cNvPr id="625" name="災害復旧費最大値テキスト"/>
        <xdr:cNvSpPr txBox="1"/>
      </xdr:nvSpPr>
      <xdr:spPr>
        <a:xfrm>
          <a:off x="16370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71</xdr:row>
      <xdr:rowOff>55621</xdr:rowOff>
    </xdr:from>
    <xdr:to>
      <xdr:col>23</xdr:col>
      <xdr:colOff>606425</xdr:colOff>
      <xdr:row>71</xdr:row>
      <xdr:rowOff>55621</xdr:rowOff>
    </xdr:to>
    <xdr:cxnSp macro="">
      <xdr:nvCxnSpPr>
        <xdr:cNvPr id="626" name="直線コネクタ 625"/>
        <xdr:cNvCxnSpPr/>
      </xdr:nvCxnSpPr>
      <xdr:spPr>
        <a:xfrm>
          <a:off x="16230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139060</xdr:rowOff>
    </xdr:from>
    <xdr:to>
      <xdr:col>23</xdr:col>
      <xdr:colOff>517525</xdr:colOff>
      <xdr:row>78</xdr:row>
      <xdr:rowOff>139609</xdr:rowOff>
    </xdr:to>
    <xdr:cxnSp macro="">
      <xdr:nvCxnSpPr>
        <xdr:cNvPr id="627" name="直線コネクタ 626"/>
        <xdr:cNvCxnSpPr/>
      </xdr:nvCxnSpPr>
      <xdr:spPr>
        <a:xfrm flipV="1">
          <a:off x="15481300" y="13512160"/>
          <a:ext cx="8382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92346</xdr:rowOff>
    </xdr:from>
    <xdr:ext cx="378565" cy="259045"/>
    <xdr:sp macro="" textlink="">
      <xdr:nvSpPr>
        <xdr:cNvPr id="628" name="災害復旧費平均値テキスト"/>
        <xdr:cNvSpPr txBox="1"/>
      </xdr:nvSpPr>
      <xdr:spPr>
        <a:xfrm>
          <a:off x="16370300" y="13293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69469</xdr:rowOff>
    </xdr:from>
    <xdr:to>
      <xdr:col>23</xdr:col>
      <xdr:colOff>568325</xdr:colOff>
      <xdr:row>78</xdr:row>
      <xdr:rowOff>171069</xdr:rowOff>
    </xdr:to>
    <xdr:sp macro="" textlink="">
      <xdr:nvSpPr>
        <xdr:cNvPr id="629" name="フローチャート : 判断 628"/>
        <xdr:cNvSpPr/>
      </xdr:nvSpPr>
      <xdr:spPr>
        <a:xfrm>
          <a:off x="162687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128591</xdr:rowOff>
    </xdr:from>
    <xdr:to>
      <xdr:col>22</xdr:col>
      <xdr:colOff>365125</xdr:colOff>
      <xdr:row>78</xdr:row>
      <xdr:rowOff>139609</xdr:rowOff>
    </xdr:to>
    <xdr:cxnSp macro="">
      <xdr:nvCxnSpPr>
        <xdr:cNvPr id="630" name="直線コネクタ 629"/>
        <xdr:cNvCxnSpPr/>
      </xdr:nvCxnSpPr>
      <xdr:spPr>
        <a:xfrm>
          <a:off x="14592300" y="13501691"/>
          <a:ext cx="889000" cy="1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68098</xdr:rowOff>
    </xdr:from>
    <xdr:to>
      <xdr:col>22</xdr:col>
      <xdr:colOff>415925</xdr:colOff>
      <xdr:row>78</xdr:row>
      <xdr:rowOff>169698</xdr:rowOff>
    </xdr:to>
    <xdr:sp macro="" textlink="">
      <xdr:nvSpPr>
        <xdr:cNvPr id="631" name="フローチャート : 判断 630"/>
        <xdr:cNvSpPr/>
      </xdr:nvSpPr>
      <xdr:spPr>
        <a:xfrm>
          <a:off x="15430500" y="134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14775</xdr:rowOff>
    </xdr:from>
    <xdr:ext cx="378565" cy="259045"/>
    <xdr:sp macro="" textlink="">
      <xdr:nvSpPr>
        <xdr:cNvPr id="632" name="テキスト ボックス 631"/>
        <xdr:cNvSpPr txBox="1"/>
      </xdr:nvSpPr>
      <xdr:spPr>
        <a:xfrm>
          <a:off x="15292017" y="1321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128591</xdr:rowOff>
    </xdr:from>
    <xdr:to>
      <xdr:col>21</xdr:col>
      <xdr:colOff>161925</xdr:colOff>
      <xdr:row>78</xdr:row>
      <xdr:rowOff>139060</xdr:rowOff>
    </xdr:to>
    <xdr:cxnSp macro="">
      <xdr:nvCxnSpPr>
        <xdr:cNvPr id="633" name="直線コネクタ 632"/>
        <xdr:cNvCxnSpPr/>
      </xdr:nvCxnSpPr>
      <xdr:spPr>
        <a:xfrm flipV="1">
          <a:off x="13703300" y="13501691"/>
          <a:ext cx="889000" cy="1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82271</xdr:rowOff>
    </xdr:from>
    <xdr:to>
      <xdr:col>21</xdr:col>
      <xdr:colOff>212725</xdr:colOff>
      <xdr:row>78</xdr:row>
      <xdr:rowOff>12421</xdr:rowOff>
    </xdr:to>
    <xdr:sp macro="" textlink="">
      <xdr:nvSpPr>
        <xdr:cNvPr id="634" name="フローチャート : 判断 633"/>
        <xdr:cNvSpPr/>
      </xdr:nvSpPr>
      <xdr:spPr>
        <a:xfrm>
          <a:off x="14541500" y="132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28948</xdr:rowOff>
    </xdr:from>
    <xdr:ext cx="469744" cy="259045"/>
    <xdr:sp macro="" textlink="">
      <xdr:nvSpPr>
        <xdr:cNvPr id="635" name="テキスト ボックス 634"/>
        <xdr:cNvSpPr txBox="1"/>
      </xdr:nvSpPr>
      <xdr:spPr>
        <a:xfrm>
          <a:off x="14357427" y="1305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137505</xdr:rowOff>
    </xdr:from>
    <xdr:to>
      <xdr:col>19</xdr:col>
      <xdr:colOff>644525</xdr:colOff>
      <xdr:row>78</xdr:row>
      <xdr:rowOff>139060</xdr:rowOff>
    </xdr:to>
    <xdr:cxnSp macro="">
      <xdr:nvCxnSpPr>
        <xdr:cNvPr id="636" name="直線コネクタ 635"/>
        <xdr:cNvCxnSpPr/>
      </xdr:nvCxnSpPr>
      <xdr:spPr>
        <a:xfrm>
          <a:off x="12814300" y="13510605"/>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69149</xdr:rowOff>
    </xdr:from>
    <xdr:to>
      <xdr:col>20</xdr:col>
      <xdr:colOff>9525</xdr:colOff>
      <xdr:row>77</xdr:row>
      <xdr:rowOff>170749</xdr:rowOff>
    </xdr:to>
    <xdr:sp macro="" textlink="">
      <xdr:nvSpPr>
        <xdr:cNvPr id="637" name="フローチャート : 判断 636"/>
        <xdr:cNvSpPr/>
      </xdr:nvSpPr>
      <xdr:spPr>
        <a:xfrm>
          <a:off x="13652500" y="1327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15826</xdr:rowOff>
    </xdr:from>
    <xdr:ext cx="469744" cy="259045"/>
    <xdr:sp macro="" textlink="">
      <xdr:nvSpPr>
        <xdr:cNvPr id="638" name="テキスト ボックス 637"/>
        <xdr:cNvSpPr txBox="1"/>
      </xdr:nvSpPr>
      <xdr:spPr>
        <a:xfrm>
          <a:off x="13468427" y="1304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40253</xdr:rowOff>
    </xdr:from>
    <xdr:to>
      <xdr:col>18</xdr:col>
      <xdr:colOff>492125</xdr:colOff>
      <xdr:row>77</xdr:row>
      <xdr:rowOff>141853</xdr:rowOff>
    </xdr:to>
    <xdr:sp macro="" textlink="">
      <xdr:nvSpPr>
        <xdr:cNvPr id="639" name="フローチャート : 判断 638"/>
        <xdr:cNvSpPr/>
      </xdr:nvSpPr>
      <xdr:spPr>
        <a:xfrm>
          <a:off x="12763500" y="1324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158380</xdr:rowOff>
    </xdr:from>
    <xdr:ext cx="469744" cy="259045"/>
    <xdr:sp macro="" textlink="">
      <xdr:nvSpPr>
        <xdr:cNvPr id="640" name="テキスト ボックス 639"/>
        <xdr:cNvSpPr txBox="1"/>
      </xdr:nvSpPr>
      <xdr:spPr>
        <a:xfrm>
          <a:off x="12579427" y="1301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88260</xdr:rowOff>
    </xdr:from>
    <xdr:to>
      <xdr:col>23</xdr:col>
      <xdr:colOff>568325</xdr:colOff>
      <xdr:row>79</xdr:row>
      <xdr:rowOff>18410</xdr:rowOff>
    </xdr:to>
    <xdr:sp macro="" textlink="">
      <xdr:nvSpPr>
        <xdr:cNvPr id="646" name="円/楕円 645"/>
        <xdr:cNvSpPr/>
      </xdr:nvSpPr>
      <xdr:spPr>
        <a:xfrm>
          <a:off x="16268700" y="134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47896</xdr:rowOff>
    </xdr:from>
    <xdr:ext cx="313932" cy="259045"/>
    <xdr:sp macro="" textlink="">
      <xdr:nvSpPr>
        <xdr:cNvPr id="647" name="災害復旧費該当値テキスト"/>
        <xdr:cNvSpPr txBox="1"/>
      </xdr:nvSpPr>
      <xdr:spPr>
        <a:xfrm>
          <a:off x="16370300" y="134209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88809</xdr:rowOff>
    </xdr:from>
    <xdr:to>
      <xdr:col>22</xdr:col>
      <xdr:colOff>415925</xdr:colOff>
      <xdr:row>79</xdr:row>
      <xdr:rowOff>18959</xdr:rowOff>
    </xdr:to>
    <xdr:sp macro="" textlink="">
      <xdr:nvSpPr>
        <xdr:cNvPr id="648" name="円/楕円 647"/>
        <xdr:cNvSpPr/>
      </xdr:nvSpPr>
      <xdr:spPr>
        <a:xfrm>
          <a:off x="15430500" y="1346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10086</xdr:rowOff>
    </xdr:from>
    <xdr:ext cx="249299" cy="259045"/>
    <xdr:sp macro="" textlink="">
      <xdr:nvSpPr>
        <xdr:cNvPr id="649" name="テキスト ボックス 648"/>
        <xdr:cNvSpPr txBox="1"/>
      </xdr:nvSpPr>
      <xdr:spPr>
        <a:xfrm>
          <a:off x="15356649" y="13554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77791</xdr:rowOff>
    </xdr:from>
    <xdr:to>
      <xdr:col>21</xdr:col>
      <xdr:colOff>212725</xdr:colOff>
      <xdr:row>79</xdr:row>
      <xdr:rowOff>7941</xdr:rowOff>
    </xdr:to>
    <xdr:sp macro="" textlink="">
      <xdr:nvSpPr>
        <xdr:cNvPr id="650" name="円/楕円 649"/>
        <xdr:cNvSpPr/>
      </xdr:nvSpPr>
      <xdr:spPr>
        <a:xfrm>
          <a:off x="14541500" y="1345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170518</xdr:rowOff>
    </xdr:from>
    <xdr:ext cx="378565" cy="259045"/>
    <xdr:sp macro="" textlink="">
      <xdr:nvSpPr>
        <xdr:cNvPr id="651" name="テキスト ボックス 650"/>
        <xdr:cNvSpPr txBox="1"/>
      </xdr:nvSpPr>
      <xdr:spPr>
        <a:xfrm>
          <a:off x="14403017" y="13543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88260</xdr:rowOff>
    </xdr:from>
    <xdr:to>
      <xdr:col>20</xdr:col>
      <xdr:colOff>9525</xdr:colOff>
      <xdr:row>79</xdr:row>
      <xdr:rowOff>18410</xdr:rowOff>
    </xdr:to>
    <xdr:sp macro="" textlink="">
      <xdr:nvSpPr>
        <xdr:cNvPr id="652" name="円/楕円 651"/>
        <xdr:cNvSpPr/>
      </xdr:nvSpPr>
      <xdr:spPr>
        <a:xfrm>
          <a:off x="13652500" y="134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9537</xdr:rowOff>
    </xdr:from>
    <xdr:ext cx="313932" cy="259045"/>
    <xdr:sp macro="" textlink="">
      <xdr:nvSpPr>
        <xdr:cNvPr id="653" name="テキスト ボックス 652"/>
        <xdr:cNvSpPr txBox="1"/>
      </xdr:nvSpPr>
      <xdr:spPr>
        <a:xfrm>
          <a:off x="13546333" y="135540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86705</xdr:rowOff>
    </xdr:from>
    <xdr:to>
      <xdr:col>18</xdr:col>
      <xdr:colOff>492125</xdr:colOff>
      <xdr:row>79</xdr:row>
      <xdr:rowOff>16855</xdr:rowOff>
    </xdr:to>
    <xdr:sp macro="" textlink="">
      <xdr:nvSpPr>
        <xdr:cNvPr id="654" name="円/楕円 653"/>
        <xdr:cNvSpPr/>
      </xdr:nvSpPr>
      <xdr:spPr>
        <a:xfrm>
          <a:off x="12763500" y="1345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7982</xdr:rowOff>
    </xdr:from>
    <xdr:ext cx="313932" cy="259045"/>
    <xdr:sp macro="" textlink="">
      <xdr:nvSpPr>
        <xdr:cNvPr id="655" name="テキスト ボックス 654"/>
        <xdr:cNvSpPr txBox="1"/>
      </xdr:nvSpPr>
      <xdr:spPr>
        <a:xfrm>
          <a:off x="12657333" y="135525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139700</xdr:rowOff>
    </xdr:from>
    <xdr:to>
      <xdr:col>24</xdr:col>
      <xdr:colOff>644525</xdr:colOff>
      <xdr:row>99</xdr:row>
      <xdr:rowOff>139700</xdr:rowOff>
    </xdr:to>
    <xdr:cxnSp macro="">
      <xdr:nvCxnSpPr>
        <xdr:cNvPr id="666" name="直線コネクタ 665"/>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168927</xdr:rowOff>
    </xdr:from>
    <xdr:ext cx="248786" cy="259045"/>
    <xdr:sp macro="" textlink="">
      <xdr:nvSpPr>
        <xdr:cNvPr id="667" name="テキスト ボックス 666"/>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668" name="直線コネクタ 66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669" name="テキスト ボックス 668"/>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670" name="直線コネクタ 669"/>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111777</xdr:rowOff>
    </xdr:from>
    <xdr:ext cx="531299" cy="259045"/>
    <xdr:sp macro="" textlink="">
      <xdr:nvSpPr>
        <xdr:cNvPr id="671" name="テキスト ボックス 670"/>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674" name="直線コネクタ 673"/>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54627</xdr:rowOff>
    </xdr:from>
    <xdr:ext cx="531299" cy="259045"/>
    <xdr:sp macro="" textlink="">
      <xdr:nvSpPr>
        <xdr:cNvPr id="675" name="テキスト ボックス 674"/>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678" name="直線コネクタ 677"/>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88</xdr:row>
      <xdr:rowOff>168927</xdr:rowOff>
    </xdr:from>
    <xdr:ext cx="595419" cy="259045"/>
    <xdr:sp macro="" textlink="">
      <xdr:nvSpPr>
        <xdr:cNvPr id="679" name="テキスト ボックス 678"/>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153788</xdr:rowOff>
    </xdr:from>
    <xdr:to>
      <xdr:col>23</xdr:col>
      <xdr:colOff>516889</xdr:colOff>
      <xdr:row>99</xdr:row>
      <xdr:rowOff>11027</xdr:rowOff>
    </xdr:to>
    <xdr:cxnSp macro="">
      <xdr:nvCxnSpPr>
        <xdr:cNvPr id="683" name="直線コネクタ 682"/>
        <xdr:cNvCxnSpPr/>
      </xdr:nvCxnSpPr>
      <xdr:spPr>
        <a:xfrm flipV="1">
          <a:off x="16317595" y="15584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14854</xdr:rowOff>
    </xdr:from>
    <xdr:ext cx="469744" cy="259045"/>
    <xdr:sp macro="" textlink="">
      <xdr:nvSpPr>
        <xdr:cNvPr id="684" name="公債費最小値テキスト"/>
        <xdr:cNvSpPr txBox="1"/>
      </xdr:nvSpPr>
      <xdr:spPr>
        <a:xfrm>
          <a:off x="16370300" y="169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99</xdr:row>
      <xdr:rowOff>11027</xdr:rowOff>
    </xdr:from>
    <xdr:to>
      <xdr:col>23</xdr:col>
      <xdr:colOff>606425</xdr:colOff>
      <xdr:row>99</xdr:row>
      <xdr:rowOff>11027</xdr:rowOff>
    </xdr:to>
    <xdr:cxnSp macro="">
      <xdr:nvCxnSpPr>
        <xdr:cNvPr id="685" name="直線コネクタ 684"/>
        <xdr:cNvCxnSpPr/>
      </xdr:nvCxnSpPr>
      <xdr:spPr>
        <a:xfrm>
          <a:off x="16230600" y="169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100465</xdr:rowOff>
    </xdr:from>
    <xdr:ext cx="599010" cy="259045"/>
    <xdr:sp macro="" textlink="">
      <xdr:nvSpPr>
        <xdr:cNvPr id="686" name="公債費最大値テキスト"/>
        <xdr:cNvSpPr txBox="1"/>
      </xdr:nvSpPr>
      <xdr:spPr>
        <a:xfrm>
          <a:off x="16370300" y="1535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90</xdr:row>
      <xdr:rowOff>153788</xdr:rowOff>
    </xdr:from>
    <xdr:to>
      <xdr:col>23</xdr:col>
      <xdr:colOff>606425</xdr:colOff>
      <xdr:row>90</xdr:row>
      <xdr:rowOff>153788</xdr:rowOff>
    </xdr:to>
    <xdr:cxnSp macro="">
      <xdr:nvCxnSpPr>
        <xdr:cNvPr id="687" name="直線コネクタ 686"/>
        <xdr:cNvCxnSpPr/>
      </xdr:nvCxnSpPr>
      <xdr:spPr>
        <a:xfrm>
          <a:off x="16230600" y="1558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80164</xdr:rowOff>
    </xdr:from>
    <xdr:to>
      <xdr:col>23</xdr:col>
      <xdr:colOff>517525</xdr:colOff>
      <xdr:row>96</xdr:row>
      <xdr:rowOff>93895</xdr:rowOff>
    </xdr:to>
    <xdr:cxnSp macro="">
      <xdr:nvCxnSpPr>
        <xdr:cNvPr id="688" name="直線コネクタ 687"/>
        <xdr:cNvCxnSpPr/>
      </xdr:nvCxnSpPr>
      <xdr:spPr>
        <a:xfrm flipV="1">
          <a:off x="15481300" y="16539364"/>
          <a:ext cx="838200" cy="1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52354</xdr:rowOff>
    </xdr:from>
    <xdr:ext cx="534377" cy="259045"/>
    <xdr:sp macro="" textlink="">
      <xdr:nvSpPr>
        <xdr:cNvPr id="689" name="公債費平均値テキスト"/>
        <xdr:cNvSpPr txBox="1"/>
      </xdr:nvSpPr>
      <xdr:spPr>
        <a:xfrm>
          <a:off x="16370300" y="1651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73927</xdr:rowOff>
    </xdr:from>
    <xdr:to>
      <xdr:col>23</xdr:col>
      <xdr:colOff>568325</xdr:colOff>
      <xdr:row>97</xdr:row>
      <xdr:rowOff>4077</xdr:rowOff>
    </xdr:to>
    <xdr:sp macro="" textlink="">
      <xdr:nvSpPr>
        <xdr:cNvPr id="690" name="フローチャート : 判断 689"/>
        <xdr:cNvSpPr/>
      </xdr:nvSpPr>
      <xdr:spPr>
        <a:xfrm>
          <a:off x="162687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75992</xdr:rowOff>
    </xdr:from>
    <xdr:to>
      <xdr:col>22</xdr:col>
      <xdr:colOff>365125</xdr:colOff>
      <xdr:row>96</xdr:row>
      <xdr:rowOff>93895</xdr:rowOff>
    </xdr:to>
    <xdr:cxnSp macro="">
      <xdr:nvCxnSpPr>
        <xdr:cNvPr id="691" name="直線コネクタ 690"/>
        <xdr:cNvCxnSpPr/>
      </xdr:nvCxnSpPr>
      <xdr:spPr>
        <a:xfrm>
          <a:off x="14592300" y="16535192"/>
          <a:ext cx="889000" cy="1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103316</xdr:rowOff>
    </xdr:from>
    <xdr:to>
      <xdr:col>22</xdr:col>
      <xdr:colOff>415925</xdr:colOff>
      <xdr:row>97</xdr:row>
      <xdr:rowOff>33466</xdr:rowOff>
    </xdr:to>
    <xdr:sp macro="" textlink="">
      <xdr:nvSpPr>
        <xdr:cNvPr id="692" name="フローチャート : 判断 691"/>
        <xdr:cNvSpPr/>
      </xdr:nvSpPr>
      <xdr:spPr>
        <a:xfrm>
          <a:off x="15430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24593</xdr:rowOff>
    </xdr:from>
    <xdr:ext cx="534377" cy="259045"/>
    <xdr:sp macro="" textlink="">
      <xdr:nvSpPr>
        <xdr:cNvPr id="693" name="テキスト ボックス 692"/>
        <xdr:cNvSpPr txBox="1"/>
      </xdr:nvSpPr>
      <xdr:spPr>
        <a:xfrm>
          <a:off x="15214111" y="1665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75992</xdr:rowOff>
    </xdr:from>
    <xdr:to>
      <xdr:col>21</xdr:col>
      <xdr:colOff>161925</xdr:colOff>
      <xdr:row>96</xdr:row>
      <xdr:rowOff>97081</xdr:rowOff>
    </xdr:to>
    <xdr:cxnSp macro="">
      <xdr:nvCxnSpPr>
        <xdr:cNvPr id="694" name="直線コネクタ 693"/>
        <xdr:cNvCxnSpPr/>
      </xdr:nvCxnSpPr>
      <xdr:spPr>
        <a:xfrm flipV="1">
          <a:off x="13703300" y="16535192"/>
          <a:ext cx="889000" cy="2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131606</xdr:rowOff>
    </xdr:from>
    <xdr:to>
      <xdr:col>21</xdr:col>
      <xdr:colOff>212725</xdr:colOff>
      <xdr:row>96</xdr:row>
      <xdr:rowOff>61756</xdr:rowOff>
    </xdr:to>
    <xdr:sp macro="" textlink="">
      <xdr:nvSpPr>
        <xdr:cNvPr id="695" name="フローチャート : 判断 694"/>
        <xdr:cNvSpPr/>
      </xdr:nvSpPr>
      <xdr:spPr>
        <a:xfrm>
          <a:off x="14541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78283</xdr:rowOff>
    </xdr:from>
    <xdr:ext cx="534377" cy="259045"/>
    <xdr:sp macro="" textlink="">
      <xdr:nvSpPr>
        <xdr:cNvPr id="696" name="テキスト ボックス 695"/>
        <xdr:cNvSpPr txBox="1"/>
      </xdr:nvSpPr>
      <xdr:spPr>
        <a:xfrm>
          <a:off x="14325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97081</xdr:rowOff>
    </xdr:from>
    <xdr:to>
      <xdr:col>19</xdr:col>
      <xdr:colOff>644525</xdr:colOff>
      <xdr:row>96</xdr:row>
      <xdr:rowOff>142557</xdr:rowOff>
    </xdr:to>
    <xdr:cxnSp macro="">
      <xdr:nvCxnSpPr>
        <xdr:cNvPr id="697" name="直線コネクタ 696"/>
        <xdr:cNvCxnSpPr/>
      </xdr:nvCxnSpPr>
      <xdr:spPr>
        <a:xfrm flipV="1">
          <a:off x="12814300" y="16556281"/>
          <a:ext cx="889000" cy="4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134063</xdr:rowOff>
    </xdr:from>
    <xdr:to>
      <xdr:col>20</xdr:col>
      <xdr:colOff>9525</xdr:colOff>
      <xdr:row>96</xdr:row>
      <xdr:rowOff>64213</xdr:rowOff>
    </xdr:to>
    <xdr:sp macro="" textlink="">
      <xdr:nvSpPr>
        <xdr:cNvPr id="698" name="フローチャート : 判断 697"/>
        <xdr:cNvSpPr/>
      </xdr:nvSpPr>
      <xdr:spPr>
        <a:xfrm>
          <a:off x="13652500" y="1642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80740</xdr:rowOff>
    </xdr:from>
    <xdr:ext cx="534377" cy="259045"/>
    <xdr:sp macro="" textlink="">
      <xdr:nvSpPr>
        <xdr:cNvPr id="699" name="テキスト ボックス 698"/>
        <xdr:cNvSpPr txBox="1"/>
      </xdr:nvSpPr>
      <xdr:spPr>
        <a:xfrm>
          <a:off x="13436111" y="1619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132149</xdr:rowOff>
    </xdr:from>
    <xdr:to>
      <xdr:col>18</xdr:col>
      <xdr:colOff>492125</xdr:colOff>
      <xdr:row>96</xdr:row>
      <xdr:rowOff>62299</xdr:rowOff>
    </xdr:to>
    <xdr:sp macro="" textlink="">
      <xdr:nvSpPr>
        <xdr:cNvPr id="700" name="フローチャート : 判断 699"/>
        <xdr:cNvSpPr/>
      </xdr:nvSpPr>
      <xdr:spPr>
        <a:xfrm>
          <a:off x="12763500" y="1641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78826</xdr:rowOff>
    </xdr:from>
    <xdr:ext cx="534377" cy="259045"/>
    <xdr:sp macro="" textlink="">
      <xdr:nvSpPr>
        <xdr:cNvPr id="701" name="テキスト ボックス 700"/>
        <xdr:cNvSpPr txBox="1"/>
      </xdr:nvSpPr>
      <xdr:spPr>
        <a:xfrm>
          <a:off x="12547111" y="1619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29364</xdr:rowOff>
    </xdr:from>
    <xdr:to>
      <xdr:col>23</xdr:col>
      <xdr:colOff>568325</xdr:colOff>
      <xdr:row>96</xdr:row>
      <xdr:rowOff>130964</xdr:rowOff>
    </xdr:to>
    <xdr:sp macro="" textlink="">
      <xdr:nvSpPr>
        <xdr:cNvPr id="707" name="円/楕円 706"/>
        <xdr:cNvSpPr/>
      </xdr:nvSpPr>
      <xdr:spPr>
        <a:xfrm>
          <a:off x="16268700" y="164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52241</xdr:rowOff>
    </xdr:from>
    <xdr:ext cx="534377" cy="259045"/>
    <xdr:sp macro="" textlink="">
      <xdr:nvSpPr>
        <xdr:cNvPr id="708" name="公債費該当値テキスト"/>
        <xdr:cNvSpPr txBox="1"/>
      </xdr:nvSpPr>
      <xdr:spPr>
        <a:xfrm>
          <a:off x="16370300" y="1633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40,167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43095</xdr:rowOff>
    </xdr:from>
    <xdr:to>
      <xdr:col>22</xdr:col>
      <xdr:colOff>415925</xdr:colOff>
      <xdr:row>96</xdr:row>
      <xdr:rowOff>144695</xdr:rowOff>
    </xdr:to>
    <xdr:sp macro="" textlink="">
      <xdr:nvSpPr>
        <xdr:cNvPr id="709" name="円/楕円 708"/>
        <xdr:cNvSpPr/>
      </xdr:nvSpPr>
      <xdr:spPr>
        <a:xfrm>
          <a:off x="15430500" y="1650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161222</xdr:rowOff>
    </xdr:from>
    <xdr:ext cx="534377" cy="259045"/>
    <xdr:sp macro="" textlink="">
      <xdr:nvSpPr>
        <xdr:cNvPr id="710" name="テキスト ボックス 709"/>
        <xdr:cNvSpPr txBox="1"/>
      </xdr:nvSpPr>
      <xdr:spPr>
        <a:xfrm>
          <a:off x="15214111" y="1627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39,206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25192</xdr:rowOff>
    </xdr:from>
    <xdr:to>
      <xdr:col>21</xdr:col>
      <xdr:colOff>212725</xdr:colOff>
      <xdr:row>96</xdr:row>
      <xdr:rowOff>126792</xdr:rowOff>
    </xdr:to>
    <xdr:sp macro="" textlink="">
      <xdr:nvSpPr>
        <xdr:cNvPr id="711" name="円/楕円 710"/>
        <xdr:cNvSpPr/>
      </xdr:nvSpPr>
      <xdr:spPr>
        <a:xfrm>
          <a:off x="14541500" y="164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117919</xdr:rowOff>
    </xdr:from>
    <xdr:ext cx="534377" cy="259045"/>
    <xdr:sp macro="" textlink="">
      <xdr:nvSpPr>
        <xdr:cNvPr id="712" name="テキスト ボックス 711"/>
        <xdr:cNvSpPr txBox="1"/>
      </xdr:nvSpPr>
      <xdr:spPr>
        <a:xfrm>
          <a:off x="14325111" y="1657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40,459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46281</xdr:rowOff>
    </xdr:from>
    <xdr:to>
      <xdr:col>20</xdr:col>
      <xdr:colOff>9525</xdr:colOff>
      <xdr:row>96</xdr:row>
      <xdr:rowOff>147881</xdr:rowOff>
    </xdr:to>
    <xdr:sp macro="" textlink="">
      <xdr:nvSpPr>
        <xdr:cNvPr id="713" name="円/楕円 712"/>
        <xdr:cNvSpPr/>
      </xdr:nvSpPr>
      <xdr:spPr>
        <a:xfrm>
          <a:off x="13652500" y="1650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139008</xdr:rowOff>
    </xdr:from>
    <xdr:ext cx="534377" cy="259045"/>
    <xdr:sp macro="" textlink="">
      <xdr:nvSpPr>
        <xdr:cNvPr id="714" name="テキスト ボックス 713"/>
        <xdr:cNvSpPr txBox="1"/>
      </xdr:nvSpPr>
      <xdr:spPr>
        <a:xfrm>
          <a:off x="13436111" y="165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38,983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91757</xdr:rowOff>
    </xdr:from>
    <xdr:to>
      <xdr:col>18</xdr:col>
      <xdr:colOff>492125</xdr:colOff>
      <xdr:row>97</xdr:row>
      <xdr:rowOff>21907</xdr:rowOff>
    </xdr:to>
    <xdr:sp macro="" textlink="">
      <xdr:nvSpPr>
        <xdr:cNvPr id="715" name="円/楕円 714"/>
        <xdr:cNvSpPr/>
      </xdr:nvSpPr>
      <xdr:spPr>
        <a:xfrm>
          <a:off x="12763500" y="1655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13034</xdr:rowOff>
    </xdr:from>
    <xdr:ext cx="534377" cy="259045"/>
    <xdr:sp macro="" textlink="">
      <xdr:nvSpPr>
        <xdr:cNvPr id="716" name="テキスト ボックス 715"/>
        <xdr:cNvSpPr txBox="1"/>
      </xdr:nvSpPr>
      <xdr:spPr>
        <a:xfrm>
          <a:off x="12547111" y="1664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35,800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153035</xdr:rowOff>
    </xdr:from>
    <xdr:to>
      <xdr:col>32</xdr:col>
      <xdr:colOff>186689</xdr:colOff>
      <xdr:row>39</xdr:row>
      <xdr:rowOff>44450</xdr:rowOff>
    </xdr:to>
    <xdr:cxnSp macro="">
      <xdr:nvCxnSpPr>
        <xdr:cNvPr id="740" name="直線コネクタ 739"/>
        <xdr:cNvCxnSpPr/>
      </xdr:nvCxnSpPr>
      <xdr:spPr>
        <a:xfrm flipV="1">
          <a:off x="22159595" y="54679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99712</xdr:rowOff>
    </xdr:from>
    <xdr:ext cx="469744" cy="259045"/>
    <xdr:sp macro="" textlink="">
      <xdr:nvSpPr>
        <xdr:cNvPr id="743" name="諸支出金最大値テキスト"/>
        <xdr:cNvSpPr txBox="1"/>
      </xdr:nvSpPr>
      <xdr:spPr>
        <a:xfrm>
          <a:off x="22212300" y="52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a:t>
          </a:r>
          <a:endParaRPr kumimoji="1" lang="ja-JP" altLang="en-US" sz="1000" b="1">
            <a:latin typeface="ＭＳ Ｐゴシック"/>
          </a:endParaRPr>
        </a:p>
      </xdr:txBody>
    </xdr:sp>
    <xdr:clientData/>
  </xdr:oneCellAnchor>
  <xdr:twoCellAnchor>
    <xdr:from>
      <xdr:col>32</xdr:col>
      <xdr:colOff>98425</xdr:colOff>
      <xdr:row>31</xdr:row>
      <xdr:rowOff>153035</xdr:rowOff>
    </xdr:from>
    <xdr:to>
      <xdr:col>32</xdr:col>
      <xdr:colOff>276225</xdr:colOff>
      <xdr:row>31</xdr:row>
      <xdr:rowOff>153035</xdr:rowOff>
    </xdr:to>
    <xdr:cxnSp macro="">
      <xdr:nvCxnSpPr>
        <xdr:cNvPr id="744" name="直線コネクタ 743"/>
        <xdr:cNvCxnSpPr/>
      </xdr:nvCxnSpPr>
      <xdr:spPr>
        <a:xfrm>
          <a:off x="22072600" y="54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135780</xdr:rowOff>
    </xdr:from>
    <xdr:ext cx="378565" cy="259045"/>
    <xdr:sp macro="" textlink="">
      <xdr:nvSpPr>
        <xdr:cNvPr id="746" name="諸支出金平均値テキスト"/>
        <xdr:cNvSpPr txBox="1"/>
      </xdr:nvSpPr>
      <xdr:spPr>
        <a:xfrm>
          <a:off x="22212300" y="64794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112903</xdr:rowOff>
    </xdr:from>
    <xdr:to>
      <xdr:col>32</xdr:col>
      <xdr:colOff>238125</xdr:colOff>
      <xdr:row>39</xdr:row>
      <xdr:rowOff>43053</xdr:rowOff>
    </xdr:to>
    <xdr:sp macro="" textlink="">
      <xdr:nvSpPr>
        <xdr:cNvPr id="747" name="フローチャート : 判断 746"/>
        <xdr:cNvSpPr/>
      </xdr:nvSpPr>
      <xdr:spPr>
        <a:xfrm>
          <a:off x="221107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129667</xdr:rowOff>
    </xdr:from>
    <xdr:to>
      <xdr:col>31</xdr:col>
      <xdr:colOff>85725</xdr:colOff>
      <xdr:row>39</xdr:row>
      <xdr:rowOff>59817</xdr:rowOff>
    </xdr:to>
    <xdr:sp macro="" textlink="">
      <xdr:nvSpPr>
        <xdr:cNvPr id="749" name="フローチャート : 判断 748"/>
        <xdr:cNvSpPr/>
      </xdr:nvSpPr>
      <xdr:spPr>
        <a:xfrm>
          <a:off x="21272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76344</xdr:rowOff>
    </xdr:from>
    <xdr:ext cx="313932" cy="259045"/>
    <xdr:sp macro="" textlink="">
      <xdr:nvSpPr>
        <xdr:cNvPr id="750" name="テキスト ボックス 749"/>
        <xdr:cNvSpPr txBox="1"/>
      </xdr:nvSpPr>
      <xdr:spPr>
        <a:xfrm>
          <a:off x="21166333" y="64199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110236</xdr:rowOff>
    </xdr:from>
    <xdr:to>
      <xdr:col>29</xdr:col>
      <xdr:colOff>568325</xdr:colOff>
      <xdr:row>39</xdr:row>
      <xdr:rowOff>40386</xdr:rowOff>
    </xdr:to>
    <xdr:sp macro="" textlink="">
      <xdr:nvSpPr>
        <xdr:cNvPr id="752" name="フローチャート : 判断 751"/>
        <xdr:cNvSpPr/>
      </xdr:nvSpPr>
      <xdr:spPr>
        <a:xfrm>
          <a:off x="20383500" y="66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56913</xdr:rowOff>
    </xdr:from>
    <xdr:ext cx="378565" cy="259045"/>
    <xdr:sp macro="" textlink="">
      <xdr:nvSpPr>
        <xdr:cNvPr id="753" name="テキスト ボックス 752"/>
        <xdr:cNvSpPr txBox="1"/>
      </xdr:nvSpPr>
      <xdr:spPr>
        <a:xfrm>
          <a:off x="20245017" y="640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115189</xdr:rowOff>
    </xdr:from>
    <xdr:to>
      <xdr:col>28</xdr:col>
      <xdr:colOff>365125</xdr:colOff>
      <xdr:row>39</xdr:row>
      <xdr:rowOff>45339</xdr:rowOff>
    </xdr:to>
    <xdr:sp macro="" textlink="">
      <xdr:nvSpPr>
        <xdr:cNvPr id="755" name="フローチャート : 判断 754"/>
        <xdr:cNvSpPr/>
      </xdr:nvSpPr>
      <xdr:spPr>
        <a:xfrm>
          <a:off x="19494500" y="66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61866</xdr:rowOff>
    </xdr:from>
    <xdr:ext cx="378565" cy="259045"/>
    <xdr:sp macro="" textlink="">
      <xdr:nvSpPr>
        <xdr:cNvPr id="756" name="テキスト ボックス 755"/>
        <xdr:cNvSpPr txBox="1"/>
      </xdr:nvSpPr>
      <xdr:spPr>
        <a:xfrm>
          <a:off x="19356017" y="64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75184</xdr:rowOff>
    </xdr:from>
    <xdr:to>
      <xdr:col>27</xdr:col>
      <xdr:colOff>161925</xdr:colOff>
      <xdr:row>39</xdr:row>
      <xdr:rowOff>5334</xdr:rowOff>
    </xdr:to>
    <xdr:sp macro="" textlink="">
      <xdr:nvSpPr>
        <xdr:cNvPr id="757" name="フローチャート : 判断 756"/>
        <xdr:cNvSpPr/>
      </xdr:nvSpPr>
      <xdr:spPr>
        <a:xfrm>
          <a:off x="18605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21861</xdr:rowOff>
    </xdr:from>
    <xdr:ext cx="378565" cy="259045"/>
    <xdr:sp macro="" textlink="">
      <xdr:nvSpPr>
        <xdr:cNvPr id="758" name="テキスト ボックス 757"/>
        <xdr:cNvSpPr txBox="1"/>
      </xdr:nvSpPr>
      <xdr:spPr>
        <a:xfrm>
          <a:off x="18467017" y="636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91330</xdr:rowOff>
    </xdr:from>
    <xdr:ext cx="249299" cy="259045"/>
    <xdr:sp macro="" textlink="">
      <xdr:nvSpPr>
        <xdr:cNvPr id="765" name="諸支出金該当値テキスト"/>
        <xdr:cNvSpPr txBox="1"/>
      </xdr:nvSpPr>
      <xdr:spPr>
        <a:xfrm>
          <a:off x="22212300" y="66064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住民一人当たりのコストを目的別にみると、</a:t>
          </a:r>
          <a:r>
            <a:rPr kumimoji="1" lang="ja-JP" altLang="en-US" sz="1400">
              <a:solidFill>
                <a:schemeClr val="dk1"/>
              </a:solidFill>
              <a:effectLst/>
              <a:latin typeface="+mn-lt"/>
              <a:ea typeface="+mn-ea"/>
              <a:cs typeface="+mn-cs"/>
            </a:rPr>
            <a:t>土木</a:t>
          </a:r>
          <a:r>
            <a:rPr kumimoji="1" lang="ja-JP" altLang="ja-JP" sz="1400">
              <a:solidFill>
                <a:schemeClr val="dk1"/>
              </a:solidFill>
              <a:effectLst/>
              <a:latin typeface="+mn-lt"/>
              <a:ea typeface="+mn-ea"/>
              <a:cs typeface="+mn-cs"/>
            </a:rPr>
            <a:t>費</a:t>
          </a:r>
          <a:r>
            <a:rPr kumimoji="1" lang="ja-JP" altLang="en-US" sz="1400">
              <a:solidFill>
                <a:schemeClr val="dk1"/>
              </a:solidFill>
              <a:effectLst/>
              <a:latin typeface="+mn-lt"/>
              <a:ea typeface="+mn-ea"/>
              <a:cs typeface="+mn-cs"/>
            </a:rPr>
            <a:t>におい</a:t>
          </a:r>
          <a:r>
            <a:rPr kumimoji="1" lang="ja-JP" altLang="ja-JP" sz="1400">
              <a:solidFill>
                <a:schemeClr val="dk1"/>
              </a:solidFill>
              <a:effectLst/>
              <a:latin typeface="+mn-lt"/>
              <a:ea typeface="+mn-ea"/>
              <a:cs typeface="+mn-cs"/>
            </a:rPr>
            <a:t>て</a:t>
          </a:r>
          <a:r>
            <a:rPr kumimoji="1" lang="en-US" altLang="ja-JP" sz="1400">
              <a:solidFill>
                <a:schemeClr val="dk1"/>
              </a:solidFill>
              <a:effectLst/>
              <a:latin typeface="+mn-lt"/>
              <a:ea typeface="+mn-ea"/>
              <a:cs typeface="+mn-cs"/>
            </a:rPr>
            <a:t>55,179</a:t>
          </a:r>
          <a:r>
            <a:rPr kumimoji="1" lang="ja-JP" altLang="ja-JP" sz="1400">
              <a:solidFill>
                <a:schemeClr val="dk1"/>
              </a:solidFill>
              <a:effectLst/>
              <a:latin typeface="+mn-lt"/>
              <a:ea typeface="+mn-ea"/>
              <a:cs typeface="+mn-cs"/>
            </a:rPr>
            <a:t>円となっており、類似団体の平均</a:t>
          </a:r>
          <a:r>
            <a:rPr kumimoji="1" lang="en-US" altLang="ja-JP" sz="1400">
              <a:solidFill>
                <a:schemeClr val="dk1"/>
              </a:solidFill>
              <a:effectLst/>
              <a:latin typeface="+mn-lt"/>
              <a:ea typeface="+mn-ea"/>
              <a:cs typeface="+mn-cs"/>
            </a:rPr>
            <a:t>38,271</a:t>
          </a:r>
          <a:r>
            <a:rPr kumimoji="1" lang="ja-JP" altLang="ja-JP" sz="1400">
              <a:solidFill>
                <a:schemeClr val="dk1"/>
              </a:solidFill>
              <a:effectLst/>
              <a:latin typeface="+mn-lt"/>
              <a:ea typeface="+mn-ea"/>
              <a:cs typeface="+mn-cs"/>
            </a:rPr>
            <a:t>円と比べて高い水準となっている。平成</a:t>
          </a:r>
          <a:r>
            <a:rPr kumimoji="1" lang="en-US" altLang="ja-JP" sz="1400">
              <a:solidFill>
                <a:schemeClr val="dk1"/>
              </a:solidFill>
              <a:effectLst/>
              <a:latin typeface="+mn-lt"/>
              <a:ea typeface="+mn-ea"/>
              <a:cs typeface="+mn-cs"/>
            </a:rPr>
            <a:t>28</a:t>
          </a:r>
          <a:r>
            <a:rPr kumimoji="1" lang="ja-JP" altLang="en-US" sz="1400">
              <a:solidFill>
                <a:schemeClr val="dk1"/>
              </a:solidFill>
              <a:effectLst/>
              <a:latin typeface="+mn-lt"/>
              <a:ea typeface="+mn-ea"/>
              <a:cs typeface="+mn-cs"/>
            </a:rPr>
            <a:t>年度</a:t>
          </a:r>
          <a:r>
            <a:rPr kumimoji="1" lang="ja-JP" altLang="ja-JP" sz="1400">
              <a:solidFill>
                <a:schemeClr val="dk1"/>
              </a:solidFill>
              <a:effectLst/>
              <a:latin typeface="+mn-lt"/>
              <a:ea typeface="+mn-ea"/>
              <a:cs typeface="+mn-cs"/>
            </a:rPr>
            <a:t>に大きく増加しているのは、天理駅前広場の大規模な整備を行ったためである。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奈良県天理市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a:solidFill>
                <a:schemeClr val="dk1"/>
              </a:solidFill>
              <a:effectLst/>
              <a:latin typeface="+mn-lt"/>
              <a:ea typeface="+mn-ea"/>
              <a:cs typeface="+mn-cs"/>
            </a:rPr>
            <a:t>実質収支については、各年度とも黒字を計上しており、財政調整基金については、各年度とも</a:t>
          </a:r>
          <a:r>
            <a:rPr kumimoji="1" lang="en-US" altLang="ja-JP" sz="1400">
              <a:solidFill>
                <a:schemeClr val="dk1"/>
              </a:solidFill>
              <a:effectLst/>
              <a:latin typeface="+mn-lt"/>
              <a:ea typeface="+mn-ea"/>
              <a:cs typeface="+mn-cs"/>
            </a:rPr>
            <a:t>10</a:t>
          </a:r>
          <a:r>
            <a:rPr kumimoji="1" lang="ja-JP" altLang="ja-JP" sz="1400">
              <a:solidFill>
                <a:schemeClr val="dk1"/>
              </a:solidFill>
              <a:effectLst/>
              <a:latin typeface="+mn-lt"/>
              <a:ea typeface="+mn-ea"/>
              <a:cs typeface="+mn-cs"/>
            </a:rPr>
            <a:t>億円</a:t>
          </a:r>
          <a:r>
            <a:rPr kumimoji="1" lang="ja-JP" altLang="en-US" sz="1400">
              <a:solidFill>
                <a:schemeClr val="dk1"/>
              </a:solidFill>
              <a:effectLst/>
              <a:latin typeface="+mn-lt"/>
              <a:ea typeface="+mn-ea"/>
              <a:cs typeface="+mn-cs"/>
            </a:rPr>
            <a:t>を超える</a:t>
          </a:r>
          <a:r>
            <a:rPr kumimoji="1" lang="ja-JP" altLang="ja-JP" sz="1400">
              <a:solidFill>
                <a:schemeClr val="dk1"/>
              </a:solidFill>
              <a:effectLst/>
              <a:latin typeface="+mn-lt"/>
              <a:ea typeface="+mn-ea"/>
              <a:cs typeface="+mn-cs"/>
            </a:rPr>
            <a:t>残高を維持している。</a:t>
          </a:r>
          <a:endParaRPr lang="ja-JP" altLang="ja-JP" sz="1800">
            <a:effectLst/>
          </a:endParaRPr>
        </a:p>
        <a:p>
          <a:pPr eaLnBrk="1" fontAlgn="auto" latinLnBrk="0" hangingPunct="1"/>
          <a:r>
            <a:rPr kumimoji="1" lang="ja-JP" altLang="ja-JP" sz="1400">
              <a:solidFill>
                <a:schemeClr val="dk1"/>
              </a:solidFill>
              <a:effectLst/>
              <a:latin typeface="+mn-lt"/>
              <a:ea typeface="+mn-ea"/>
              <a:cs typeface="+mn-cs"/>
            </a:rPr>
            <a:t>実質単年度収支については、扶助費等の経常経費充当一般財源の増加分等を財政調整基金の取崩しで補填したことによりマイナスとなっている。</a:t>
          </a:r>
          <a:endParaRPr lang="ja-JP" altLang="ja-JP" sz="1800">
            <a:effectLst/>
          </a:endParaRPr>
        </a:p>
        <a:p>
          <a:r>
            <a:rPr kumimoji="1" lang="ja-JP" altLang="ja-JP" sz="1400">
              <a:solidFill>
                <a:schemeClr val="dk1"/>
              </a:solidFill>
              <a:effectLst/>
              <a:latin typeface="+mn-lt"/>
              <a:ea typeface="+mn-ea"/>
              <a:cs typeface="+mn-cs"/>
            </a:rPr>
            <a:t>今後も経常経費の増加が見込まれるなか、財政調整基金</a:t>
          </a:r>
          <a:r>
            <a:rPr kumimoji="1" lang="ja-JP" altLang="en-US" sz="1400">
              <a:solidFill>
                <a:schemeClr val="dk1"/>
              </a:solidFill>
              <a:effectLst/>
              <a:latin typeface="+mn-lt"/>
              <a:ea typeface="+mn-ea"/>
              <a:cs typeface="+mn-cs"/>
            </a:rPr>
            <a:t>に頼らない</a:t>
          </a:r>
          <a:r>
            <a:rPr kumimoji="1" lang="ja-JP" altLang="ja-JP" sz="1400">
              <a:solidFill>
                <a:schemeClr val="dk1"/>
              </a:solidFill>
              <a:effectLst/>
              <a:latin typeface="+mn-lt"/>
              <a:ea typeface="+mn-ea"/>
              <a:cs typeface="+mn-cs"/>
            </a:rPr>
            <a:t>財政運営</a:t>
          </a:r>
          <a:r>
            <a:rPr kumimoji="1" lang="ja-JP" altLang="en-US" sz="1400">
              <a:solidFill>
                <a:schemeClr val="dk1"/>
              </a:solidFill>
              <a:effectLst/>
              <a:latin typeface="+mn-lt"/>
              <a:ea typeface="+mn-ea"/>
              <a:cs typeface="+mn-cs"/>
            </a:rPr>
            <a:t>を行っていく必要がある</a:t>
          </a:r>
          <a:r>
            <a:rPr kumimoji="1" lang="ja-JP" altLang="ja-JP" sz="1400">
              <a:solidFill>
                <a:schemeClr val="dk1"/>
              </a:solidFill>
              <a:effectLst/>
              <a:latin typeface="+mn-lt"/>
              <a:ea typeface="+mn-ea"/>
              <a:cs typeface="+mn-cs"/>
            </a:rPr>
            <a:t>。</a:t>
          </a:r>
          <a:endParaRPr lang="ja-JP" altLang="ja-JP" sz="18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奈良県天理市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連結実質収支については、各年度とも黒字となっており、健全性は保たれている。特に、水道事業会計、下水道事業会計</a:t>
          </a:r>
          <a:r>
            <a:rPr kumimoji="1" lang="ja-JP" altLang="en-US" sz="1400">
              <a:solidFill>
                <a:schemeClr val="dk1"/>
              </a:solidFill>
              <a:effectLst/>
              <a:latin typeface="+mn-lt"/>
              <a:ea typeface="+mn-ea"/>
              <a:cs typeface="+mn-cs"/>
            </a:rPr>
            <a:t>及び一般会計</a:t>
          </a:r>
          <a:r>
            <a:rPr kumimoji="1" lang="ja-JP" altLang="ja-JP" sz="1400">
              <a:solidFill>
                <a:schemeClr val="dk1"/>
              </a:solidFill>
              <a:effectLst/>
              <a:latin typeface="+mn-lt"/>
              <a:ea typeface="+mn-ea"/>
              <a:cs typeface="+mn-cs"/>
            </a:rPr>
            <a:t>等について、黒字額は堅調となっている。</a:t>
          </a:r>
          <a:endParaRPr lang="ja-JP" altLang="ja-JP" sz="1800">
            <a:effectLst/>
          </a:endParaRPr>
        </a:p>
        <a:p>
          <a:r>
            <a:rPr kumimoji="1" lang="ja-JP" altLang="ja-JP" sz="1400">
              <a:solidFill>
                <a:schemeClr val="dk1"/>
              </a:solidFill>
              <a:effectLst/>
              <a:latin typeface="+mn-lt"/>
              <a:ea typeface="+mn-ea"/>
              <a:cs typeface="+mn-cs"/>
            </a:rPr>
            <a:t>今後についても、事業会計をはじめとする全会計において黒字が見込まれることから、連結実質収支は黒字で推移するものと思われる。</a:t>
          </a:r>
          <a:endParaRPr lang="ja-JP" altLang="ja-JP" sz="18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60" t="s">
        <v>64</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61" t="s">
        <v>66</v>
      </c>
      <c r="C3" s="562"/>
      <c r="D3" s="562"/>
      <c r="E3" s="563"/>
      <c r="F3" s="563"/>
      <c r="G3" s="563"/>
      <c r="H3" s="563"/>
      <c r="I3" s="563"/>
      <c r="J3" s="563"/>
      <c r="K3" s="563"/>
      <c r="L3" s="563" t="s">
        <v>67</v>
      </c>
      <c r="M3" s="563"/>
      <c r="N3" s="563"/>
      <c r="O3" s="563"/>
      <c r="P3" s="563"/>
      <c r="Q3" s="563"/>
      <c r="R3" s="566"/>
      <c r="S3" s="566"/>
      <c r="T3" s="566"/>
      <c r="U3" s="566"/>
      <c r="V3" s="567"/>
      <c r="W3" s="464" t="s">
        <v>68</v>
      </c>
      <c r="X3" s="465"/>
      <c r="Y3" s="465"/>
      <c r="Z3" s="465"/>
      <c r="AA3" s="465"/>
      <c r="AB3" s="562"/>
      <c r="AC3" s="566" t="s">
        <v>69</v>
      </c>
      <c r="AD3" s="465"/>
      <c r="AE3" s="465"/>
      <c r="AF3" s="465"/>
      <c r="AG3" s="465"/>
      <c r="AH3" s="465"/>
      <c r="AI3" s="465"/>
      <c r="AJ3" s="465"/>
      <c r="AK3" s="465"/>
      <c r="AL3" s="528"/>
      <c r="AM3" s="464" t="s">
        <v>70</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71</v>
      </c>
      <c r="BO3" s="465"/>
      <c r="BP3" s="465"/>
      <c r="BQ3" s="465"/>
      <c r="BR3" s="465"/>
      <c r="BS3" s="465"/>
      <c r="BT3" s="465"/>
      <c r="BU3" s="528"/>
      <c r="BV3" s="464" t="s">
        <v>72</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73</v>
      </c>
      <c r="CU3" s="465"/>
      <c r="CV3" s="465"/>
      <c r="CW3" s="465"/>
      <c r="CX3" s="465"/>
      <c r="CY3" s="465"/>
      <c r="CZ3" s="465"/>
      <c r="DA3" s="528"/>
      <c r="DB3" s="464" t="s">
        <v>74</v>
      </c>
      <c r="DC3" s="465"/>
      <c r="DD3" s="465"/>
      <c r="DE3" s="465"/>
      <c r="DF3" s="465"/>
      <c r="DG3" s="465"/>
      <c r="DH3" s="465"/>
      <c r="DI3" s="528"/>
      <c r="DJ3" s="139"/>
      <c r="DK3" s="139"/>
      <c r="DL3" s="139"/>
      <c r="DM3" s="139"/>
      <c r="DN3" s="139"/>
      <c r="DO3" s="139"/>
    </row>
    <row r="4" spans="1:119" ht="18.75" customHeight="1">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75</v>
      </c>
      <c r="AZ4" s="378"/>
      <c r="BA4" s="378"/>
      <c r="BB4" s="378"/>
      <c r="BC4" s="378"/>
      <c r="BD4" s="378"/>
      <c r="BE4" s="378"/>
      <c r="BF4" s="378"/>
      <c r="BG4" s="378"/>
      <c r="BH4" s="378"/>
      <c r="BI4" s="378"/>
      <c r="BJ4" s="378"/>
      <c r="BK4" s="378"/>
      <c r="BL4" s="378"/>
      <c r="BM4" s="379"/>
      <c r="BN4" s="380">
        <v>26676826</v>
      </c>
      <c r="BO4" s="381"/>
      <c r="BP4" s="381"/>
      <c r="BQ4" s="381"/>
      <c r="BR4" s="381"/>
      <c r="BS4" s="381"/>
      <c r="BT4" s="381"/>
      <c r="BU4" s="382"/>
      <c r="BV4" s="380">
        <v>27891012</v>
      </c>
      <c r="BW4" s="381"/>
      <c r="BX4" s="381"/>
      <c r="BY4" s="381"/>
      <c r="BZ4" s="381"/>
      <c r="CA4" s="381"/>
      <c r="CB4" s="381"/>
      <c r="CC4" s="382"/>
      <c r="CD4" s="554" t="s">
        <v>76</v>
      </c>
      <c r="CE4" s="555"/>
      <c r="CF4" s="555"/>
      <c r="CG4" s="555"/>
      <c r="CH4" s="555"/>
      <c r="CI4" s="555"/>
      <c r="CJ4" s="555"/>
      <c r="CK4" s="555"/>
      <c r="CL4" s="555"/>
      <c r="CM4" s="555"/>
      <c r="CN4" s="555"/>
      <c r="CO4" s="555"/>
      <c r="CP4" s="555"/>
      <c r="CQ4" s="555"/>
      <c r="CR4" s="555"/>
      <c r="CS4" s="556"/>
      <c r="CT4" s="557">
        <v>5.4</v>
      </c>
      <c r="CU4" s="558"/>
      <c r="CV4" s="558"/>
      <c r="CW4" s="558"/>
      <c r="CX4" s="558"/>
      <c r="CY4" s="558"/>
      <c r="CZ4" s="558"/>
      <c r="DA4" s="559"/>
      <c r="DB4" s="557">
        <v>6.8</v>
      </c>
      <c r="DC4" s="558"/>
      <c r="DD4" s="558"/>
      <c r="DE4" s="558"/>
      <c r="DF4" s="558"/>
      <c r="DG4" s="558"/>
      <c r="DH4" s="558"/>
      <c r="DI4" s="559"/>
      <c r="DJ4" s="139"/>
      <c r="DK4" s="139"/>
      <c r="DL4" s="139"/>
      <c r="DM4" s="139"/>
      <c r="DN4" s="139"/>
      <c r="DO4" s="139"/>
    </row>
    <row r="5" spans="1:119" ht="18.75" customHeight="1">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77</v>
      </c>
      <c r="AN5" s="359"/>
      <c r="AO5" s="359"/>
      <c r="AP5" s="359"/>
      <c r="AQ5" s="359"/>
      <c r="AR5" s="359"/>
      <c r="AS5" s="359"/>
      <c r="AT5" s="360"/>
      <c r="AU5" s="442" t="s">
        <v>78</v>
      </c>
      <c r="AV5" s="443"/>
      <c r="AW5" s="443"/>
      <c r="AX5" s="443"/>
      <c r="AY5" s="365" t="s">
        <v>79</v>
      </c>
      <c r="AZ5" s="366"/>
      <c r="BA5" s="366"/>
      <c r="BB5" s="366"/>
      <c r="BC5" s="366"/>
      <c r="BD5" s="366"/>
      <c r="BE5" s="366"/>
      <c r="BF5" s="366"/>
      <c r="BG5" s="366"/>
      <c r="BH5" s="366"/>
      <c r="BI5" s="366"/>
      <c r="BJ5" s="366"/>
      <c r="BK5" s="366"/>
      <c r="BL5" s="366"/>
      <c r="BM5" s="367"/>
      <c r="BN5" s="385">
        <v>25653021</v>
      </c>
      <c r="BO5" s="386"/>
      <c r="BP5" s="386"/>
      <c r="BQ5" s="386"/>
      <c r="BR5" s="386"/>
      <c r="BS5" s="386"/>
      <c r="BT5" s="386"/>
      <c r="BU5" s="387"/>
      <c r="BV5" s="385">
        <v>26624332</v>
      </c>
      <c r="BW5" s="386"/>
      <c r="BX5" s="386"/>
      <c r="BY5" s="386"/>
      <c r="BZ5" s="386"/>
      <c r="CA5" s="386"/>
      <c r="CB5" s="386"/>
      <c r="CC5" s="387"/>
      <c r="CD5" s="394" t="s">
        <v>80</v>
      </c>
      <c r="CE5" s="395"/>
      <c r="CF5" s="395"/>
      <c r="CG5" s="395"/>
      <c r="CH5" s="395"/>
      <c r="CI5" s="395"/>
      <c r="CJ5" s="395"/>
      <c r="CK5" s="395"/>
      <c r="CL5" s="395"/>
      <c r="CM5" s="395"/>
      <c r="CN5" s="395"/>
      <c r="CO5" s="395"/>
      <c r="CP5" s="395"/>
      <c r="CQ5" s="395"/>
      <c r="CR5" s="395"/>
      <c r="CS5" s="396"/>
      <c r="CT5" s="355">
        <v>104.6</v>
      </c>
      <c r="CU5" s="356"/>
      <c r="CV5" s="356"/>
      <c r="CW5" s="356"/>
      <c r="CX5" s="356"/>
      <c r="CY5" s="356"/>
      <c r="CZ5" s="356"/>
      <c r="DA5" s="357"/>
      <c r="DB5" s="355">
        <v>99.4</v>
      </c>
      <c r="DC5" s="356"/>
      <c r="DD5" s="356"/>
      <c r="DE5" s="356"/>
      <c r="DF5" s="356"/>
      <c r="DG5" s="356"/>
      <c r="DH5" s="356"/>
      <c r="DI5" s="357"/>
      <c r="DJ5" s="139"/>
      <c r="DK5" s="139"/>
      <c r="DL5" s="139"/>
      <c r="DM5" s="139"/>
      <c r="DN5" s="139"/>
      <c r="DO5" s="139"/>
    </row>
    <row r="6" spans="1:119" ht="18.75" customHeight="1">
      <c r="A6" s="140"/>
      <c r="B6" s="534" t="s">
        <v>81</v>
      </c>
      <c r="C6" s="399"/>
      <c r="D6" s="399"/>
      <c r="E6" s="535"/>
      <c r="F6" s="535"/>
      <c r="G6" s="535"/>
      <c r="H6" s="535"/>
      <c r="I6" s="535"/>
      <c r="J6" s="535"/>
      <c r="K6" s="535"/>
      <c r="L6" s="535" t="s">
        <v>82</v>
      </c>
      <c r="M6" s="535"/>
      <c r="N6" s="535"/>
      <c r="O6" s="535"/>
      <c r="P6" s="535"/>
      <c r="Q6" s="535"/>
      <c r="R6" s="423"/>
      <c r="S6" s="423"/>
      <c r="T6" s="423"/>
      <c r="U6" s="423"/>
      <c r="V6" s="541"/>
      <c r="W6" s="474" t="s">
        <v>83</v>
      </c>
      <c r="X6" s="398"/>
      <c r="Y6" s="398"/>
      <c r="Z6" s="398"/>
      <c r="AA6" s="398"/>
      <c r="AB6" s="399"/>
      <c r="AC6" s="546" t="s">
        <v>84</v>
      </c>
      <c r="AD6" s="547"/>
      <c r="AE6" s="547"/>
      <c r="AF6" s="547"/>
      <c r="AG6" s="547"/>
      <c r="AH6" s="547"/>
      <c r="AI6" s="547"/>
      <c r="AJ6" s="547"/>
      <c r="AK6" s="547"/>
      <c r="AL6" s="548"/>
      <c r="AM6" s="454" t="s">
        <v>85</v>
      </c>
      <c r="AN6" s="359"/>
      <c r="AO6" s="359"/>
      <c r="AP6" s="359"/>
      <c r="AQ6" s="359"/>
      <c r="AR6" s="359"/>
      <c r="AS6" s="359"/>
      <c r="AT6" s="360"/>
      <c r="AU6" s="442" t="s">
        <v>78</v>
      </c>
      <c r="AV6" s="443"/>
      <c r="AW6" s="443"/>
      <c r="AX6" s="443"/>
      <c r="AY6" s="365" t="s">
        <v>86</v>
      </c>
      <c r="AZ6" s="366"/>
      <c r="BA6" s="366"/>
      <c r="BB6" s="366"/>
      <c r="BC6" s="366"/>
      <c r="BD6" s="366"/>
      <c r="BE6" s="366"/>
      <c r="BF6" s="366"/>
      <c r="BG6" s="366"/>
      <c r="BH6" s="366"/>
      <c r="BI6" s="366"/>
      <c r="BJ6" s="366"/>
      <c r="BK6" s="366"/>
      <c r="BL6" s="366"/>
      <c r="BM6" s="367"/>
      <c r="BN6" s="385">
        <v>1023805</v>
      </c>
      <c r="BO6" s="386"/>
      <c r="BP6" s="386"/>
      <c r="BQ6" s="386"/>
      <c r="BR6" s="386"/>
      <c r="BS6" s="386"/>
      <c r="BT6" s="386"/>
      <c r="BU6" s="387"/>
      <c r="BV6" s="385">
        <v>1266680</v>
      </c>
      <c r="BW6" s="386"/>
      <c r="BX6" s="386"/>
      <c r="BY6" s="386"/>
      <c r="BZ6" s="386"/>
      <c r="CA6" s="386"/>
      <c r="CB6" s="386"/>
      <c r="CC6" s="387"/>
      <c r="CD6" s="394" t="s">
        <v>87</v>
      </c>
      <c r="CE6" s="395"/>
      <c r="CF6" s="395"/>
      <c r="CG6" s="395"/>
      <c r="CH6" s="395"/>
      <c r="CI6" s="395"/>
      <c r="CJ6" s="395"/>
      <c r="CK6" s="395"/>
      <c r="CL6" s="395"/>
      <c r="CM6" s="395"/>
      <c r="CN6" s="395"/>
      <c r="CO6" s="395"/>
      <c r="CP6" s="395"/>
      <c r="CQ6" s="395"/>
      <c r="CR6" s="395"/>
      <c r="CS6" s="396"/>
      <c r="CT6" s="531">
        <v>111.2</v>
      </c>
      <c r="CU6" s="532"/>
      <c r="CV6" s="532"/>
      <c r="CW6" s="532"/>
      <c r="CX6" s="532"/>
      <c r="CY6" s="532"/>
      <c r="CZ6" s="532"/>
      <c r="DA6" s="533"/>
      <c r="DB6" s="531">
        <v>107</v>
      </c>
      <c r="DC6" s="532"/>
      <c r="DD6" s="532"/>
      <c r="DE6" s="532"/>
      <c r="DF6" s="532"/>
      <c r="DG6" s="532"/>
      <c r="DH6" s="532"/>
      <c r="DI6" s="533"/>
      <c r="DJ6" s="139"/>
      <c r="DK6" s="139"/>
      <c r="DL6" s="139"/>
      <c r="DM6" s="139"/>
      <c r="DN6" s="139"/>
      <c r="DO6" s="139"/>
    </row>
    <row r="7" spans="1:119" ht="18.75" customHeight="1">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88</v>
      </c>
      <c r="AN7" s="359"/>
      <c r="AO7" s="359"/>
      <c r="AP7" s="359"/>
      <c r="AQ7" s="359"/>
      <c r="AR7" s="359"/>
      <c r="AS7" s="359"/>
      <c r="AT7" s="360"/>
      <c r="AU7" s="442" t="s">
        <v>89</v>
      </c>
      <c r="AV7" s="443"/>
      <c r="AW7" s="443"/>
      <c r="AX7" s="443"/>
      <c r="AY7" s="365" t="s">
        <v>90</v>
      </c>
      <c r="AZ7" s="366"/>
      <c r="BA7" s="366"/>
      <c r="BB7" s="366"/>
      <c r="BC7" s="366"/>
      <c r="BD7" s="366"/>
      <c r="BE7" s="366"/>
      <c r="BF7" s="366"/>
      <c r="BG7" s="366"/>
      <c r="BH7" s="366"/>
      <c r="BI7" s="366"/>
      <c r="BJ7" s="366"/>
      <c r="BK7" s="366"/>
      <c r="BL7" s="366"/>
      <c r="BM7" s="367"/>
      <c r="BN7" s="385">
        <v>257056</v>
      </c>
      <c r="BO7" s="386"/>
      <c r="BP7" s="386"/>
      <c r="BQ7" s="386"/>
      <c r="BR7" s="386"/>
      <c r="BS7" s="386"/>
      <c r="BT7" s="386"/>
      <c r="BU7" s="387"/>
      <c r="BV7" s="385">
        <v>293700</v>
      </c>
      <c r="BW7" s="386"/>
      <c r="BX7" s="386"/>
      <c r="BY7" s="386"/>
      <c r="BZ7" s="386"/>
      <c r="CA7" s="386"/>
      <c r="CB7" s="386"/>
      <c r="CC7" s="387"/>
      <c r="CD7" s="394" t="s">
        <v>91</v>
      </c>
      <c r="CE7" s="395"/>
      <c r="CF7" s="395"/>
      <c r="CG7" s="395"/>
      <c r="CH7" s="395"/>
      <c r="CI7" s="395"/>
      <c r="CJ7" s="395"/>
      <c r="CK7" s="395"/>
      <c r="CL7" s="395"/>
      <c r="CM7" s="395"/>
      <c r="CN7" s="395"/>
      <c r="CO7" s="395"/>
      <c r="CP7" s="395"/>
      <c r="CQ7" s="395"/>
      <c r="CR7" s="395"/>
      <c r="CS7" s="396"/>
      <c r="CT7" s="385">
        <v>14299773</v>
      </c>
      <c r="CU7" s="386"/>
      <c r="CV7" s="386"/>
      <c r="CW7" s="386"/>
      <c r="CX7" s="386"/>
      <c r="CY7" s="386"/>
      <c r="CZ7" s="386"/>
      <c r="DA7" s="387"/>
      <c r="DB7" s="385">
        <v>14384904</v>
      </c>
      <c r="DC7" s="386"/>
      <c r="DD7" s="386"/>
      <c r="DE7" s="386"/>
      <c r="DF7" s="386"/>
      <c r="DG7" s="386"/>
      <c r="DH7" s="386"/>
      <c r="DI7" s="387"/>
      <c r="DJ7" s="139"/>
      <c r="DK7" s="139"/>
      <c r="DL7" s="139"/>
      <c r="DM7" s="139"/>
      <c r="DN7" s="139"/>
      <c r="DO7" s="139"/>
    </row>
    <row r="8" spans="1:119" ht="18.75" customHeight="1" thickBot="1">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92</v>
      </c>
      <c r="AN8" s="359"/>
      <c r="AO8" s="359"/>
      <c r="AP8" s="359"/>
      <c r="AQ8" s="359"/>
      <c r="AR8" s="359"/>
      <c r="AS8" s="359"/>
      <c r="AT8" s="360"/>
      <c r="AU8" s="442" t="s">
        <v>93</v>
      </c>
      <c r="AV8" s="443"/>
      <c r="AW8" s="443"/>
      <c r="AX8" s="443"/>
      <c r="AY8" s="365" t="s">
        <v>94</v>
      </c>
      <c r="AZ8" s="366"/>
      <c r="BA8" s="366"/>
      <c r="BB8" s="366"/>
      <c r="BC8" s="366"/>
      <c r="BD8" s="366"/>
      <c r="BE8" s="366"/>
      <c r="BF8" s="366"/>
      <c r="BG8" s="366"/>
      <c r="BH8" s="366"/>
      <c r="BI8" s="366"/>
      <c r="BJ8" s="366"/>
      <c r="BK8" s="366"/>
      <c r="BL8" s="366"/>
      <c r="BM8" s="367"/>
      <c r="BN8" s="385">
        <v>766749</v>
      </c>
      <c r="BO8" s="386"/>
      <c r="BP8" s="386"/>
      <c r="BQ8" s="386"/>
      <c r="BR8" s="386"/>
      <c r="BS8" s="386"/>
      <c r="BT8" s="386"/>
      <c r="BU8" s="387"/>
      <c r="BV8" s="385">
        <v>972980</v>
      </c>
      <c r="BW8" s="386"/>
      <c r="BX8" s="386"/>
      <c r="BY8" s="386"/>
      <c r="BZ8" s="386"/>
      <c r="CA8" s="386"/>
      <c r="CB8" s="386"/>
      <c r="CC8" s="387"/>
      <c r="CD8" s="394" t="s">
        <v>95</v>
      </c>
      <c r="CE8" s="395"/>
      <c r="CF8" s="395"/>
      <c r="CG8" s="395"/>
      <c r="CH8" s="395"/>
      <c r="CI8" s="395"/>
      <c r="CJ8" s="395"/>
      <c r="CK8" s="395"/>
      <c r="CL8" s="395"/>
      <c r="CM8" s="395"/>
      <c r="CN8" s="395"/>
      <c r="CO8" s="395"/>
      <c r="CP8" s="395"/>
      <c r="CQ8" s="395"/>
      <c r="CR8" s="395"/>
      <c r="CS8" s="396"/>
      <c r="CT8" s="494">
        <v>0.57999999999999996</v>
      </c>
      <c r="CU8" s="495"/>
      <c r="CV8" s="495"/>
      <c r="CW8" s="495"/>
      <c r="CX8" s="495"/>
      <c r="CY8" s="495"/>
      <c r="CZ8" s="495"/>
      <c r="DA8" s="496"/>
      <c r="DB8" s="494">
        <v>0.56999999999999995</v>
      </c>
      <c r="DC8" s="495"/>
      <c r="DD8" s="495"/>
      <c r="DE8" s="495"/>
      <c r="DF8" s="495"/>
      <c r="DG8" s="495"/>
      <c r="DH8" s="495"/>
      <c r="DI8" s="496"/>
      <c r="DJ8" s="139"/>
      <c r="DK8" s="139"/>
      <c r="DL8" s="139"/>
      <c r="DM8" s="139"/>
      <c r="DN8" s="139"/>
      <c r="DO8" s="139"/>
    </row>
    <row r="9" spans="1:119" ht="18.75" customHeight="1" thickBot="1">
      <c r="A9" s="140"/>
      <c r="B9" s="520" t="s">
        <v>96</v>
      </c>
      <c r="C9" s="521"/>
      <c r="D9" s="521"/>
      <c r="E9" s="521"/>
      <c r="F9" s="521"/>
      <c r="G9" s="521"/>
      <c r="H9" s="521"/>
      <c r="I9" s="521"/>
      <c r="J9" s="521"/>
      <c r="K9" s="448"/>
      <c r="L9" s="522" t="s">
        <v>97</v>
      </c>
      <c r="M9" s="523"/>
      <c r="N9" s="523"/>
      <c r="O9" s="523"/>
      <c r="P9" s="523"/>
      <c r="Q9" s="524"/>
      <c r="R9" s="525">
        <v>67398</v>
      </c>
      <c r="S9" s="526"/>
      <c r="T9" s="526"/>
      <c r="U9" s="526"/>
      <c r="V9" s="527"/>
      <c r="W9" s="464" t="s">
        <v>98</v>
      </c>
      <c r="X9" s="465"/>
      <c r="Y9" s="465"/>
      <c r="Z9" s="465"/>
      <c r="AA9" s="465"/>
      <c r="AB9" s="465"/>
      <c r="AC9" s="465"/>
      <c r="AD9" s="465"/>
      <c r="AE9" s="465"/>
      <c r="AF9" s="465"/>
      <c r="AG9" s="465"/>
      <c r="AH9" s="465"/>
      <c r="AI9" s="465"/>
      <c r="AJ9" s="465"/>
      <c r="AK9" s="465"/>
      <c r="AL9" s="528"/>
      <c r="AM9" s="454" t="s">
        <v>99</v>
      </c>
      <c r="AN9" s="359"/>
      <c r="AO9" s="359"/>
      <c r="AP9" s="359"/>
      <c r="AQ9" s="359"/>
      <c r="AR9" s="359"/>
      <c r="AS9" s="359"/>
      <c r="AT9" s="360"/>
      <c r="AU9" s="442" t="s">
        <v>78</v>
      </c>
      <c r="AV9" s="443"/>
      <c r="AW9" s="443"/>
      <c r="AX9" s="443"/>
      <c r="AY9" s="365" t="s">
        <v>100</v>
      </c>
      <c r="AZ9" s="366"/>
      <c r="BA9" s="366"/>
      <c r="BB9" s="366"/>
      <c r="BC9" s="366"/>
      <c r="BD9" s="366"/>
      <c r="BE9" s="366"/>
      <c r="BF9" s="366"/>
      <c r="BG9" s="366"/>
      <c r="BH9" s="366"/>
      <c r="BI9" s="366"/>
      <c r="BJ9" s="366"/>
      <c r="BK9" s="366"/>
      <c r="BL9" s="366"/>
      <c r="BM9" s="367"/>
      <c r="BN9" s="385">
        <v>-206231</v>
      </c>
      <c r="BO9" s="386"/>
      <c r="BP9" s="386"/>
      <c r="BQ9" s="386"/>
      <c r="BR9" s="386"/>
      <c r="BS9" s="386"/>
      <c r="BT9" s="386"/>
      <c r="BU9" s="387"/>
      <c r="BV9" s="385">
        <v>-152277</v>
      </c>
      <c r="BW9" s="386"/>
      <c r="BX9" s="386"/>
      <c r="BY9" s="386"/>
      <c r="BZ9" s="386"/>
      <c r="CA9" s="386"/>
      <c r="CB9" s="386"/>
      <c r="CC9" s="387"/>
      <c r="CD9" s="394" t="s">
        <v>101</v>
      </c>
      <c r="CE9" s="395"/>
      <c r="CF9" s="395"/>
      <c r="CG9" s="395"/>
      <c r="CH9" s="395"/>
      <c r="CI9" s="395"/>
      <c r="CJ9" s="395"/>
      <c r="CK9" s="395"/>
      <c r="CL9" s="395"/>
      <c r="CM9" s="395"/>
      <c r="CN9" s="395"/>
      <c r="CO9" s="395"/>
      <c r="CP9" s="395"/>
      <c r="CQ9" s="395"/>
      <c r="CR9" s="395"/>
      <c r="CS9" s="396"/>
      <c r="CT9" s="355">
        <v>14.7</v>
      </c>
      <c r="CU9" s="356"/>
      <c r="CV9" s="356"/>
      <c r="CW9" s="356"/>
      <c r="CX9" s="356"/>
      <c r="CY9" s="356"/>
      <c r="CZ9" s="356"/>
      <c r="DA9" s="357"/>
      <c r="DB9" s="355">
        <v>14</v>
      </c>
      <c r="DC9" s="356"/>
      <c r="DD9" s="356"/>
      <c r="DE9" s="356"/>
      <c r="DF9" s="356"/>
      <c r="DG9" s="356"/>
      <c r="DH9" s="356"/>
      <c r="DI9" s="357"/>
      <c r="DJ9" s="139"/>
      <c r="DK9" s="139"/>
      <c r="DL9" s="139"/>
      <c r="DM9" s="139"/>
      <c r="DN9" s="139"/>
      <c r="DO9" s="139"/>
    </row>
    <row r="10" spans="1:119" ht="18.75" customHeight="1" thickBot="1">
      <c r="A10" s="140"/>
      <c r="B10" s="520"/>
      <c r="C10" s="521"/>
      <c r="D10" s="521"/>
      <c r="E10" s="521"/>
      <c r="F10" s="521"/>
      <c r="G10" s="521"/>
      <c r="H10" s="521"/>
      <c r="I10" s="521"/>
      <c r="J10" s="521"/>
      <c r="K10" s="448"/>
      <c r="L10" s="358" t="s">
        <v>102</v>
      </c>
      <c r="M10" s="359"/>
      <c r="N10" s="359"/>
      <c r="O10" s="359"/>
      <c r="P10" s="359"/>
      <c r="Q10" s="360"/>
      <c r="R10" s="361">
        <v>69178</v>
      </c>
      <c r="S10" s="362"/>
      <c r="T10" s="362"/>
      <c r="U10" s="362"/>
      <c r="V10" s="364"/>
      <c r="W10" s="529"/>
      <c r="X10" s="347"/>
      <c r="Y10" s="347"/>
      <c r="Z10" s="347"/>
      <c r="AA10" s="347"/>
      <c r="AB10" s="347"/>
      <c r="AC10" s="347"/>
      <c r="AD10" s="347"/>
      <c r="AE10" s="347"/>
      <c r="AF10" s="347"/>
      <c r="AG10" s="347"/>
      <c r="AH10" s="347"/>
      <c r="AI10" s="347"/>
      <c r="AJ10" s="347"/>
      <c r="AK10" s="347"/>
      <c r="AL10" s="530"/>
      <c r="AM10" s="454" t="s">
        <v>103</v>
      </c>
      <c r="AN10" s="359"/>
      <c r="AO10" s="359"/>
      <c r="AP10" s="359"/>
      <c r="AQ10" s="359"/>
      <c r="AR10" s="359"/>
      <c r="AS10" s="359"/>
      <c r="AT10" s="360"/>
      <c r="AU10" s="442" t="s">
        <v>104</v>
      </c>
      <c r="AV10" s="443"/>
      <c r="AW10" s="443"/>
      <c r="AX10" s="443"/>
      <c r="AY10" s="365" t="s">
        <v>105</v>
      </c>
      <c r="AZ10" s="366"/>
      <c r="BA10" s="366"/>
      <c r="BB10" s="366"/>
      <c r="BC10" s="366"/>
      <c r="BD10" s="366"/>
      <c r="BE10" s="366"/>
      <c r="BF10" s="366"/>
      <c r="BG10" s="366"/>
      <c r="BH10" s="366"/>
      <c r="BI10" s="366"/>
      <c r="BJ10" s="366"/>
      <c r="BK10" s="366"/>
      <c r="BL10" s="366"/>
      <c r="BM10" s="367"/>
      <c r="BN10" s="385">
        <v>419</v>
      </c>
      <c r="BO10" s="386"/>
      <c r="BP10" s="386"/>
      <c r="BQ10" s="386"/>
      <c r="BR10" s="386"/>
      <c r="BS10" s="386"/>
      <c r="BT10" s="386"/>
      <c r="BU10" s="387"/>
      <c r="BV10" s="385">
        <v>1178</v>
      </c>
      <c r="BW10" s="386"/>
      <c r="BX10" s="386"/>
      <c r="BY10" s="386"/>
      <c r="BZ10" s="386"/>
      <c r="CA10" s="386"/>
      <c r="CB10" s="386"/>
      <c r="CC10" s="38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20"/>
      <c r="C11" s="521"/>
      <c r="D11" s="521"/>
      <c r="E11" s="521"/>
      <c r="F11" s="521"/>
      <c r="G11" s="521"/>
      <c r="H11" s="521"/>
      <c r="I11" s="521"/>
      <c r="J11" s="521"/>
      <c r="K11" s="448"/>
      <c r="L11" s="431" t="s">
        <v>107</v>
      </c>
      <c r="M11" s="432"/>
      <c r="N11" s="432"/>
      <c r="O11" s="432"/>
      <c r="P11" s="432"/>
      <c r="Q11" s="433"/>
      <c r="R11" s="517" t="s">
        <v>108</v>
      </c>
      <c r="S11" s="518"/>
      <c r="T11" s="518"/>
      <c r="U11" s="518"/>
      <c r="V11" s="519"/>
      <c r="W11" s="529"/>
      <c r="X11" s="347"/>
      <c r="Y11" s="347"/>
      <c r="Z11" s="347"/>
      <c r="AA11" s="347"/>
      <c r="AB11" s="347"/>
      <c r="AC11" s="347"/>
      <c r="AD11" s="347"/>
      <c r="AE11" s="347"/>
      <c r="AF11" s="347"/>
      <c r="AG11" s="347"/>
      <c r="AH11" s="347"/>
      <c r="AI11" s="347"/>
      <c r="AJ11" s="347"/>
      <c r="AK11" s="347"/>
      <c r="AL11" s="530"/>
      <c r="AM11" s="454" t="s">
        <v>109</v>
      </c>
      <c r="AN11" s="359"/>
      <c r="AO11" s="359"/>
      <c r="AP11" s="359"/>
      <c r="AQ11" s="359"/>
      <c r="AR11" s="359"/>
      <c r="AS11" s="359"/>
      <c r="AT11" s="360"/>
      <c r="AU11" s="442" t="s">
        <v>78</v>
      </c>
      <c r="AV11" s="443"/>
      <c r="AW11" s="443"/>
      <c r="AX11" s="443"/>
      <c r="AY11" s="365" t="s">
        <v>110</v>
      </c>
      <c r="AZ11" s="366"/>
      <c r="BA11" s="366"/>
      <c r="BB11" s="366"/>
      <c r="BC11" s="366"/>
      <c r="BD11" s="366"/>
      <c r="BE11" s="366"/>
      <c r="BF11" s="366"/>
      <c r="BG11" s="366"/>
      <c r="BH11" s="366"/>
      <c r="BI11" s="366"/>
      <c r="BJ11" s="366"/>
      <c r="BK11" s="366"/>
      <c r="BL11" s="366"/>
      <c r="BM11" s="367"/>
      <c r="BN11" s="385" t="s">
        <v>111</v>
      </c>
      <c r="BO11" s="386"/>
      <c r="BP11" s="386"/>
      <c r="BQ11" s="386"/>
      <c r="BR11" s="386"/>
      <c r="BS11" s="386"/>
      <c r="BT11" s="386"/>
      <c r="BU11" s="387"/>
      <c r="BV11" s="385" t="s">
        <v>111</v>
      </c>
      <c r="BW11" s="386"/>
      <c r="BX11" s="386"/>
      <c r="BY11" s="386"/>
      <c r="BZ11" s="386"/>
      <c r="CA11" s="386"/>
      <c r="CB11" s="386"/>
      <c r="CC11" s="387"/>
      <c r="CD11" s="394" t="s">
        <v>112</v>
      </c>
      <c r="CE11" s="395"/>
      <c r="CF11" s="395"/>
      <c r="CG11" s="395"/>
      <c r="CH11" s="395"/>
      <c r="CI11" s="395"/>
      <c r="CJ11" s="395"/>
      <c r="CK11" s="395"/>
      <c r="CL11" s="395"/>
      <c r="CM11" s="395"/>
      <c r="CN11" s="395"/>
      <c r="CO11" s="395"/>
      <c r="CP11" s="395"/>
      <c r="CQ11" s="395"/>
      <c r="CR11" s="395"/>
      <c r="CS11" s="396"/>
      <c r="CT11" s="494" t="s">
        <v>111</v>
      </c>
      <c r="CU11" s="495"/>
      <c r="CV11" s="495"/>
      <c r="CW11" s="495"/>
      <c r="CX11" s="495"/>
      <c r="CY11" s="495"/>
      <c r="CZ11" s="495"/>
      <c r="DA11" s="496"/>
      <c r="DB11" s="494" t="s">
        <v>111</v>
      </c>
      <c r="DC11" s="495"/>
      <c r="DD11" s="495"/>
      <c r="DE11" s="495"/>
      <c r="DF11" s="495"/>
      <c r="DG11" s="495"/>
      <c r="DH11" s="495"/>
      <c r="DI11" s="496"/>
      <c r="DJ11" s="139"/>
      <c r="DK11" s="139"/>
      <c r="DL11" s="139"/>
      <c r="DM11" s="139"/>
      <c r="DN11" s="139"/>
      <c r="DO11" s="139"/>
    </row>
    <row r="12" spans="1:119" ht="18.75" customHeight="1">
      <c r="A12" s="140"/>
      <c r="B12" s="497" t="s">
        <v>113</v>
      </c>
      <c r="C12" s="498"/>
      <c r="D12" s="498"/>
      <c r="E12" s="498"/>
      <c r="F12" s="498"/>
      <c r="G12" s="498"/>
      <c r="H12" s="498"/>
      <c r="I12" s="498"/>
      <c r="J12" s="498"/>
      <c r="K12" s="499"/>
      <c r="L12" s="506" t="s">
        <v>114</v>
      </c>
      <c r="M12" s="507"/>
      <c r="N12" s="507"/>
      <c r="O12" s="507"/>
      <c r="P12" s="507"/>
      <c r="Q12" s="508"/>
      <c r="R12" s="509">
        <v>66588</v>
      </c>
      <c r="S12" s="510"/>
      <c r="T12" s="510"/>
      <c r="U12" s="510"/>
      <c r="V12" s="511"/>
      <c r="W12" s="512" t="s">
        <v>1</v>
      </c>
      <c r="X12" s="443"/>
      <c r="Y12" s="443"/>
      <c r="Z12" s="443"/>
      <c r="AA12" s="443"/>
      <c r="AB12" s="513"/>
      <c r="AC12" s="442" t="s">
        <v>115</v>
      </c>
      <c r="AD12" s="443"/>
      <c r="AE12" s="443"/>
      <c r="AF12" s="443"/>
      <c r="AG12" s="513"/>
      <c r="AH12" s="442" t="s">
        <v>116</v>
      </c>
      <c r="AI12" s="443"/>
      <c r="AJ12" s="443"/>
      <c r="AK12" s="443"/>
      <c r="AL12" s="514"/>
      <c r="AM12" s="454" t="s">
        <v>117</v>
      </c>
      <c r="AN12" s="359"/>
      <c r="AO12" s="359"/>
      <c r="AP12" s="359"/>
      <c r="AQ12" s="359"/>
      <c r="AR12" s="359"/>
      <c r="AS12" s="359"/>
      <c r="AT12" s="360"/>
      <c r="AU12" s="442" t="s">
        <v>118</v>
      </c>
      <c r="AV12" s="443"/>
      <c r="AW12" s="443"/>
      <c r="AX12" s="443"/>
      <c r="AY12" s="365" t="s">
        <v>119</v>
      </c>
      <c r="AZ12" s="366"/>
      <c r="BA12" s="366"/>
      <c r="BB12" s="366"/>
      <c r="BC12" s="366"/>
      <c r="BD12" s="366"/>
      <c r="BE12" s="366"/>
      <c r="BF12" s="366"/>
      <c r="BG12" s="366"/>
      <c r="BH12" s="366"/>
      <c r="BI12" s="366"/>
      <c r="BJ12" s="366"/>
      <c r="BK12" s="366"/>
      <c r="BL12" s="366"/>
      <c r="BM12" s="367"/>
      <c r="BN12" s="385">
        <v>751613</v>
      </c>
      <c r="BO12" s="386"/>
      <c r="BP12" s="386"/>
      <c r="BQ12" s="386"/>
      <c r="BR12" s="386"/>
      <c r="BS12" s="386"/>
      <c r="BT12" s="386"/>
      <c r="BU12" s="387"/>
      <c r="BV12" s="385">
        <v>542800</v>
      </c>
      <c r="BW12" s="386"/>
      <c r="BX12" s="386"/>
      <c r="BY12" s="386"/>
      <c r="BZ12" s="386"/>
      <c r="CA12" s="386"/>
      <c r="CB12" s="386"/>
      <c r="CC12" s="387"/>
      <c r="CD12" s="394" t="s">
        <v>120</v>
      </c>
      <c r="CE12" s="395"/>
      <c r="CF12" s="395"/>
      <c r="CG12" s="395"/>
      <c r="CH12" s="395"/>
      <c r="CI12" s="395"/>
      <c r="CJ12" s="395"/>
      <c r="CK12" s="395"/>
      <c r="CL12" s="395"/>
      <c r="CM12" s="395"/>
      <c r="CN12" s="395"/>
      <c r="CO12" s="395"/>
      <c r="CP12" s="395"/>
      <c r="CQ12" s="395"/>
      <c r="CR12" s="395"/>
      <c r="CS12" s="396"/>
      <c r="CT12" s="494" t="s">
        <v>121</v>
      </c>
      <c r="CU12" s="495"/>
      <c r="CV12" s="495"/>
      <c r="CW12" s="495"/>
      <c r="CX12" s="495"/>
      <c r="CY12" s="495"/>
      <c r="CZ12" s="495"/>
      <c r="DA12" s="496"/>
      <c r="DB12" s="494" t="s">
        <v>121</v>
      </c>
      <c r="DC12" s="495"/>
      <c r="DD12" s="495"/>
      <c r="DE12" s="495"/>
      <c r="DF12" s="495"/>
      <c r="DG12" s="495"/>
      <c r="DH12" s="495"/>
      <c r="DI12" s="496"/>
      <c r="DJ12" s="139"/>
      <c r="DK12" s="139"/>
      <c r="DL12" s="139"/>
      <c r="DM12" s="139"/>
      <c r="DN12" s="139"/>
      <c r="DO12" s="139"/>
    </row>
    <row r="13" spans="1:119" ht="18.75" customHeight="1">
      <c r="A13" s="140"/>
      <c r="B13" s="500"/>
      <c r="C13" s="501"/>
      <c r="D13" s="501"/>
      <c r="E13" s="501"/>
      <c r="F13" s="501"/>
      <c r="G13" s="501"/>
      <c r="H13" s="501"/>
      <c r="I13" s="501"/>
      <c r="J13" s="501"/>
      <c r="K13" s="502"/>
      <c r="L13" s="150"/>
      <c r="M13" s="483" t="s">
        <v>122</v>
      </c>
      <c r="N13" s="484"/>
      <c r="O13" s="484"/>
      <c r="P13" s="484"/>
      <c r="Q13" s="485"/>
      <c r="R13" s="486">
        <v>65763</v>
      </c>
      <c r="S13" s="487"/>
      <c r="T13" s="487"/>
      <c r="U13" s="487"/>
      <c r="V13" s="488"/>
      <c r="W13" s="474" t="s">
        <v>123</v>
      </c>
      <c r="X13" s="398"/>
      <c r="Y13" s="398"/>
      <c r="Z13" s="398"/>
      <c r="AA13" s="398"/>
      <c r="AB13" s="399"/>
      <c r="AC13" s="361">
        <v>1289</v>
      </c>
      <c r="AD13" s="362"/>
      <c r="AE13" s="362"/>
      <c r="AF13" s="362"/>
      <c r="AG13" s="363"/>
      <c r="AH13" s="361">
        <v>1482</v>
      </c>
      <c r="AI13" s="362"/>
      <c r="AJ13" s="362"/>
      <c r="AK13" s="362"/>
      <c r="AL13" s="364"/>
      <c r="AM13" s="454" t="s">
        <v>124</v>
      </c>
      <c r="AN13" s="359"/>
      <c r="AO13" s="359"/>
      <c r="AP13" s="359"/>
      <c r="AQ13" s="359"/>
      <c r="AR13" s="359"/>
      <c r="AS13" s="359"/>
      <c r="AT13" s="360"/>
      <c r="AU13" s="442" t="s">
        <v>125</v>
      </c>
      <c r="AV13" s="443"/>
      <c r="AW13" s="443"/>
      <c r="AX13" s="443"/>
      <c r="AY13" s="365" t="s">
        <v>126</v>
      </c>
      <c r="AZ13" s="366"/>
      <c r="BA13" s="366"/>
      <c r="BB13" s="366"/>
      <c r="BC13" s="366"/>
      <c r="BD13" s="366"/>
      <c r="BE13" s="366"/>
      <c r="BF13" s="366"/>
      <c r="BG13" s="366"/>
      <c r="BH13" s="366"/>
      <c r="BI13" s="366"/>
      <c r="BJ13" s="366"/>
      <c r="BK13" s="366"/>
      <c r="BL13" s="366"/>
      <c r="BM13" s="367"/>
      <c r="BN13" s="385">
        <v>-957425</v>
      </c>
      <c r="BO13" s="386"/>
      <c r="BP13" s="386"/>
      <c r="BQ13" s="386"/>
      <c r="BR13" s="386"/>
      <c r="BS13" s="386"/>
      <c r="BT13" s="386"/>
      <c r="BU13" s="387"/>
      <c r="BV13" s="385">
        <v>-693899</v>
      </c>
      <c r="BW13" s="386"/>
      <c r="BX13" s="386"/>
      <c r="BY13" s="386"/>
      <c r="BZ13" s="386"/>
      <c r="CA13" s="386"/>
      <c r="CB13" s="386"/>
      <c r="CC13" s="387"/>
      <c r="CD13" s="394" t="s">
        <v>127</v>
      </c>
      <c r="CE13" s="395"/>
      <c r="CF13" s="395"/>
      <c r="CG13" s="395"/>
      <c r="CH13" s="395"/>
      <c r="CI13" s="395"/>
      <c r="CJ13" s="395"/>
      <c r="CK13" s="395"/>
      <c r="CL13" s="395"/>
      <c r="CM13" s="395"/>
      <c r="CN13" s="395"/>
      <c r="CO13" s="395"/>
      <c r="CP13" s="395"/>
      <c r="CQ13" s="395"/>
      <c r="CR13" s="395"/>
      <c r="CS13" s="396"/>
      <c r="CT13" s="355">
        <v>10</v>
      </c>
      <c r="CU13" s="356"/>
      <c r="CV13" s="356"/>
      <c r="CW13" s="356"/>
      <c r="CX13" s="356"/>
      <c r="CY13" s="356"/>
      <c r="CZ13" s="356"/>
      <c r="DA13" s="357"/>
      <c r="DB13" s="355">
        <v>10.4</v>
      </c>
      <c r="DC13" s="356"/>
      <c r="DD13" s="356"/>
      <c r="DE13" s="356"/>
      <c r="DF13" s="356"/>
      <c r="DG13" s="356"/>
      <c r="DH13" s="356"/>
      <c r="DI13" s="357"/>
      <c r="DJ13" s="139"/>
      <c r="DK13" s="139"/>
      <c r="DL13" s="139"/>
      <c r="DM13" s="139"/>
      <c r="DN13" s="139"/>
      <c r="DO13" s="139"/>
    </row>
    <row r="14" spans="1:119" ht="18.75" customHeight="1" thickBot="1">
      <c r="A14" s="140"/>
      <c r="B14" s="500"/>
      <c r="C14" s="501"/>
      <c r="D14" s="501"/>
      <c r="E14" s="501"/>
      <c r="F14" s="501"/>
      <c r="G14" s="501"/>
      <c r="H14" s="501"/>
      <c r="I14" s="501"/>
      <c r="J14" s="501"/>
      <c r="K14" s="502"/>
      <c r="L14" s="476" t="s">
        <v>128</v>
      </c>
      <c r="M14" s="515"/>
      <c r="N14" s="515"/>
      <c r="O14" s="515"/>
      <c r="P14" s="515"/>
      <c r="Q14" s="516"/>
      <c r="R14" s="486">
        <v>67238</v>
      </c>
      <c r="S14" s="487"/>
      <c r="T14" s="487"/>
      <c r="U14" s="487"/>
      <c r="V14" s="488"/>
      <c r="W14" s="489"/>
      <c r="X14" s="401"/>
      <c r="Y14" s="401"/>
      <c r="Z14" s="401"/>
      <c r="AA14" s="401"/>
      <c r="AB14" s="402"/>
      <c r="AC14" s="479">
        <v>4.4000000000000004</v>
      </c>
      <c r="AD14" s="480"/>
      <c r="AE14" s="480"/>
      <c r="AF14" s="480"/>
      <c r="AG14" s="481"/>
      <c r="AH14" s="479">
        <v>5.2</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129</v>
      </c>
      <c r="CE14" s="392"/>
      <c r="CF14" s="392"/>
      <c r="CG14" s="392"/>
      <c r="CH14" s="392"/>
      <c r="CI14" s="392"/>
      <c r="CJ14" s="392"/>
      <c r="CK14" s="392"/>
      <c r="CL14" s="392"/>
      <c r="CM14" s="392"/>
      <c r="CN14" s="392"/>
      <c r="CO14" s="392"/>
      <c r="CP14" s="392"/>
      <c r="CQ14" s="392"/>
      <c r="CR14" s="392"/>
      <c r="CS14" s="393"/>
      <c r="CT14" s="490">
        <v>82.9</v>
      </c>
      <c r="CU14" s="458"/>
      <c r="CV14" s="458"/>
      <c r="CW14" s="458"/>
      <c r="CX14" s="458"/>
      <c r="CY14" s="458"/>
      <c r="CZ14" s="458"/>
      <c r="DA14" s="459"/>
      <c r="DB14" s="490">
        <v>88.4</v>
      </c>
      <c r="DC14" s="458"/>
      <c r="DD14" s="458"/>
      <c r="DE14" s="458"/>
      <c r="DF14" s="458"/>
      <c r="DG14" s="458"/>
      <c r="DH14" s="458"/>
      <c r="DI14" s="459"/>
      <c r="DJ14" s="139"/>
      <c r="DK14" s="139"/>
      <c r="DL14" s="139"/>
      <c r="DM14" s="139"/>
      <c r="DN14" s="139"/>
      <c r="DO14" s="139"/>
    </row>
    <row r="15" spans="1:119" ht="18.75" customHeight="1">
      <c r="A15" s="140"/>
      <c r="B15" s="500"/>
      <c r="C15" s="501"/>
      <c r="D15" s="501"/>
      <c r="E15" s="501"/>
      <c r="F15" s="501"/>
      <c r="G15" s="501"/>
      <c r="H15" s="501"/>
      <c r="I15" s="501"/>
      <c r="J15" s="501"/>
      <c r="K15" s="502"/>
      <c r="L15" s="150"/>
      <c r="M15" s="483" t="s">
        <v>122</v>
      </c>
      <c r="N15" s="484"/>
      <c r="O15" s="484"/>
      <c r="P15" s="484"/>
      <c r="Q15" s="485"/>
      <c r="R15" s="486">
        <v>66417</v>
      </c>
      <c r="S15" s="487"/>
      <c r="T15" s="487"/>
      <c r="U15" s="487"/>
      <c r="V15" s="488"/>
      <c r="W15" s="474" t="s">
        <v>130</v>
      </c>
      <c r="X15" s="398"/>
      <c r="Y15" s="398"/>
      <c r="Z15" s="398"/>
      <c r="AA15" s="398"/>
      <c r="AB15" s="399"/>
      <c r="AC15" s="361">
        <v>6232</v>
      </c>
      <c r="AD15" s="362"/>
      <c r="AE15" s="362"/>
      <c r="AF15" s="362"/>
      <c r="AG15" s="363"/>
      <c r="AH15" s="361">
        <v>5888</v>
      </c>
      <c r="AI15" s="362"/>
      <c r="AJ15" s="362"/>
      <c r="AK15" s="362"/>
      <c r="AL15" s="364"/>
      <c r="AM15" s="454"/>
      <c r="AN15" s="359"/>
      <c r="AO15" s="359"/>
      <c r="AP15" s="359"/>
      <c r="AQ15" s="359"/>
      <c r="AR15" s="359"/>
      <c r="AS15" s="359"/>
      <c r="AT15" s="360"/>
      <c r="AU15" s="442"/>
      <c r="AV15" s="443"/>
      <c r="AW15" s="443"/>
      <c r="AX15" s="443"/>
      <c r="AY15" s="377" t="s">
        <v>131</v>
      </c>
      <c r="AZ15" s="378"/>
      <c r="BA15" s="378"/>
      <c r="BB15" s="378"/>
      <c r="BC15" s="378"/>
      <c r="BD15" s="378"/>
      <c r="BE15" s="378"/>
      <c r="BF15" s="378"/>
      <c r="BG15" s="378"/>
      <c r="BH15" s="378"/>
      <c r="BI15" s="378"/>
      <c r="BJ15" s="378"/>
      <c r="BK15" s="378"/>
      <c r="BL15" s="378"/>
      <c r="BM15" s="379"/>
      <c r="BN15" s="380">
        <v>6814457</v>
      </c>
      <c r="BO15" s="381"/>
      <c r="BP15" s="381"/>
      <c r="BQ15" s="381"/>
      <c r="BR15" s="381"/>
      <c r="BS15" s="381"/>
      <c r="BT15" s="381"/>
      <c r="BU15" s="382"/>
      <c r="BV15" s="380">
        <v>6626172</v>
      </c>
      <c r="BW15" s="381"/>
      <c r="BX15" s="381"/>
      <c r="BY15" s="381"/>
      <c r="BZ15" s="381"/>
      <c r="CA15" s="381"/>
      <c r="CB15" s="381"/>
      <c r="CC15" s="382"/>
      <c r="CD15" s="491" t="s">
        <v>132</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00"/>
      <c r="C16" s="501"/>
      <c r="D16" s="501"/>
      <c r="E16" s="501"/>
      <c r="F16" s="501"/>
      <c r="G16" s="501"/>
      <c r="H16" s="501"/>
      <c r="I16" s="501"/>
      <c r="J16" s="501"/>
      <c r="K16" s="502"/>
      <c r="L16" s="476" t="s">
        <v>133</v>
      </c>
      <c r="M16" s="477"/>
      <c r="N16" s="477"/>
      <c r="O16" s="477"/>
      <c r="P16" s="477"/>
      <c r="Q16" s="478"/>
      <c r="R16" s="471" t="s">
        <v>134</v>
      </c>
      <c r="S16" s="472"/>
      <c r="T16" s="472"/>
      <c r="U16" s="472"/>
      <c r="V16" s="473"/>
      <c r="W16" s="489"/>
      <c r="X16" s="401"/>
      <c r="Y16" s="401"/>
      <c r="Z16" s="401"/>
      <c r="AA16" s="401"/>
      <c r="AB16" s="402"/>
      <c r="AC16" s="479">
        <v>21.3</v>
      </c>
      <c r="AD16" s="480"/>
      <c r="AE16" s="480"/>
      <c r="AF16" s="480"/>
      <c r="AG16" s="481"/>
      <c r="AH16" s="479">
        <v>20.7</v>
      </c>
      <c r="AI16" s="480"/>
      <c r="AJ16" s="480"/>
      <c r="AK16" s="480"/>
      <c r="AL16" s="482"/>
      <c r="AM16" s="454"/>
      <c r="AN16" s="359"/>
      <c r="AO16" s="359"/>
      <c r="AP16" s="359"/>
      <c r="AQ16" s="359"/>
      <c r="AR16" s="359"/>
      <c r="AS16" s="359"/>
      <c r="AT16" s="360"/>
      <c r="AU16" s="442"/>
      <c r="AV16" s="443"/>
      <c r="AW16" s="443"/>
      <c r="AX16" s="443"/>
      <c r="AY16" s="365" t="s">
        <v>135</v>
      </c>
      <c r="AZ16" s="366"/>
      <c r="BA16" s="366"/>
      <c r="BB16" s="366"/>
      <c r="BC16" s="366"/>
      <c r="BD16" s="366"/>
      <c r="BE16" s="366"/>
      <c r="BF16" s="366"/>
      <c r="BG16" s="366"/>
      <c r="BH16" s="366"/>
      <c r="BI16" s="366"/>
      <c r="BJ16" s="366"/>
      <c r="BK16" s="366"/>
      <c r="BL16" s="366"/>
      <c r="BM16" s="367"/>
      <c r="BN16" s="385">
        <v>11618116</v>
      </c>
      <c r="BO16" s="386"/>
      <c r="BP16" s="386"/>
      <c r="BQ16" s="386"/>
      <c r="BR16" s="386"/>
      <c r="BS16" s="386"/>
      <c r="BT16" s="386"/>
      <c r="BU16" s="387"/>
      <c r="BV16" s="385">
        <v>11536165</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c r="A17" s="140"/>
      <c r="B17" s="503"/>
      <c r="C17" s="504"/>
      <c r="D17" s="504"/>
      <c r="E17" s="504"/>
      <c r="F17" s="504"/>
      <c r="G17" s="504"/>
      <c r="H17" s="504"/>
      <c r="I17" s="504"/>
      <c r="J17" s="504"/>
      <c r="K17" s="505"/>
      <c r="L17" s="155"/>
      <c r="M17" s="468" t="s">
        <v>136</v>
      </c>
      <c r="N17" s="469"/>
      <c r="O17" s="469"/>
      <c r="P17" s="469"/>
      <c r="Q17" s="470"/>
      <c r="R17" s="471" t="s">
        <v>134</v>
      </c>
      <c r="S17" s="472"/>
      <c r="T17" s="472"/>
      <c r="U17" s="472"/>
      <c r="V17" s="473"/>
      <c r="W17" s="474" t="s">
        <v>137</v>
      </c>
      <c r="X17" s="398"/>
      <c r="Y17" s="398"/>
      <c r="Z17" s="398"/>
      <c r="AA17" s="398"/>
      <c r="AB17" s="399"/>
      <c r="AC17" s="361">
        <v>21796</v>
      </c>
      <c r="AD17" s="362"/>
      <c r="AE17" s="362"/>
      <c r="AF17" s="362"/>
      <c r="AG17" s="363"/>
      <c r="AH17" s="361">
        <v>21011</v>
      </c>
      <c r="AI17" s="362"/>
      <c r="AJ17" s="362"/>
      <c r="AK17" s="362"/>
      <c r="AL17" s="364"/>
      <c r="AM17" s="454"/>
      <c r="AN17" s="359"/>
      <c r="AO17" s="359"/>
      <c r="AP17" s="359"/>
      <c r="AQ17" s="359"/>
      <c r="AR17" s="359"/>
      <c r="AS17" s="359"/>
      <c r="AT17" s="360"/>
      <c r="AU17" s="442"/>
      <c r="AV17" s="443"/>
      <c r="AW17" s="443"/>
      <c r="AX17" s="443"/>
      <c r="AY17" s="365" t="s">
        <v>138</v>
      </c>
      <c r="AZ17" s="366"/>
      <c r="BA17" s="366"/>
      <c r="BB17" s="366"/>
      <c r="BC17" s="366"/>
      <c r="BD17" s="366"/>
      <c r="BE17" s="366"/>
      <c r="BF17" s="366"/>
      <c r="BG17" s="366"/>
      <c r="BH17" s="366"/>
      <c r="BI17" s="366"/>
      <c r="BJ17" s="366"/>
      <c r="BK17" s="366"/>
      <c r="BL17" s="366"/>
      <c r="BM17" s="367"/>
      <c r="BN17" s="385">
        <v>8692242</v>
      </c>
      <c r="BO17" s="386"/>
      <c r="BP17" s="386"/>
      <c r="BQ17" s="386"/>
      <c r="BR17" s="386"/>
      <c r="BS17" s="386"/>
      <c r="BT17" s="386"/>
      <c r="BU17" s="387"/>
      <c r="BV17" s="385">
        <v>8421004</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c r="A18" s="140"/>
      <c r="B18" s="447" t="s">
        <v>139</v>
      </c>
      <c r="C18" s="448"/>
      <c r="D18" s="448"/>
      <c r="E18" s="449"/>
      <c r="F18" s="449"/>
      <c r="G18" s="449"/>
      <c r="H18" s="449"/>
      <c r="I18" s="449"/>
      <c r="J18" s="449"/>
      <c r="K18" s="449"/>
      <c r="L18" s="450">
        <v>86.42</v>
      </c>
      <c r="M18" s="450"/>
      <c r="N18" s="450"/>
      <c r="O18" s="450"/>
      <c r="P18" s="450"/>
      <c r="Q18" s="450"/>
      <c r="R18" s="451"/>
      <c r="S18" s="451"/>
      <c r="T18" s="451"/>
      <c r="U18" s="451"/>
      <c r="V18" s="452"/>
      <c r="W18" s="466"/>
      <c r="X18" s="467"/>
      <c r="Y18" s="467"/>
      <c r="Z18" s="467"/>
      <c r="AA18" s="467"/>
      <c r="AB18" s="475"/>
      <c r="AC18" s="349">
        <v>74.3</v>
      </c>
      <c r="AD18" s="350"/>
      <c r="AE18" s="350"/>
      <c r="AF18" s="350"/>
      <c r="AG18" s="453"/>
      <c r="AH18" s="349">
        <v>74</v>
      </c>
      <c r="AI18" s="350"/>
      <c r="AJ18" s="350"/>
      <c r="AK18" s="350"/>
      <c r="AL18" s="351"/>
      <c r="AM18" s="454"/>
      <c r="AN18" s="359"/>
      <c r="AO18" s="359"/>
      <c r="AP18" s="359"/>
      <c r="AQ18" s="359"/>
      <c r="AR18" s="359"/>
      <c r="AS18" s="359"/>
      <c r="AT18" s="360"/>
      <c r="AU18" s="442"/>
      <c r="AV18" s="443"/>
      <c r="AW18" s="443"/>
      <c r="AX18" s="443"/>
      <c r="AY18" s="365" t="s">
        <v>140</v>
      </c>
      <c r="AZ18" s="366"/>
      <c r="BA18" s="366"/>
      <c r="BB18" s="366"/>
      <c r="BC18" s="366"/>
      <c r="BD18" s="366"/>
      <c r="BE18" s="366"/>
      <c r="BF18" s="366"/>
      <c r="BG18" s="366"/>
      <c r="BH18" s="366"/>
      <c r="BI18" s="366"/>
      <c r="BJ18" s="366"/>
      <c r="BK18" s="366"/>
      <c r="BL18" s="366"/>
      <c r="BM18" s="367"/>
      <c r="BN18" s="385">
        <v>14818559</v>
      </c>
      <c r="BO18" s="386"/>
      <c r="BP18" s="386"/>
      <c r="BQ18" s="386"/>
      <c r="BR18" s="386"/>
      <c r="BS18" s="386"/>
      <c r="BT18" s="386"/>
      <c r="BU18" s="387"/>
      <c r="BV18" s="385">
        <v>14810642</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c r="A19" s="140"/>
      <c r="B19" s="447" t="s">
        <v>141</v>
      </c>
      <c r="C19" s="448"/>
      <c r="D19" s="448"/>
      <c r="E19" s="449"/>
      <c r="F19" s="449"/>
      <c r="G19" s="449"/>
      <c r="H19" s="449"/>
      <c r="I19" s="449"/>
      <c r="J19" s="449"/>
      <c r="K19" s="449"/>
      <c r="L19" s="455">
        <v>780</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142</v>
      </c>
      <c r="AZ19" s="366"/>
      <c r="BA19" s="366"/>
      <c r="BB19" s="366"/>
      <c r="BC19" s="366"/>
      <c r="BD19" s="366"/>
      <c r="BE19" s="366"/>
      <c r="BF19" s="366"/>
      <c r="BG19" s="366"/>
      <c r="BH19" s="366"/>
      <c r="BI19" s="366"/>
      <c r="BJ19" s="366"/>
      <c r="BK19" s="366"/>
      <c r="BL19" s="366"/>
      <c r="BM19" s="367"/>
      <c r="BN19" s="385">
        <v>18035162</v>
      </c>
      <c r="BO19" s="386"/>
      <c r="BP19" s="386"/>
      <c r="BQ19" s="386"/>
      <c r="BR19" s="386"/>
      <c r="BS19" s="386"/>
      <c r="BT19" s="386"/>
      <c r="BU19" s="387"/>
      <c r="BV19" s="385">
        <v>18751811</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c r="A20" s="140"/>
      <c r="B20" s="447" t="s">
        <v>143</v>
      </c>
      <c r="C20" s="448"/>
      <c r="D20" s="448"/>
      <c r="E20" s="449"/>
      <c r="F20" s="449"/>
      <c r="G20" s="449"/>
      <c r="H20" s="449"/>
      <c r="I20" s="449"/>
      <c r="J20" s="449"/>
      <c r="K20" s="449"/>
      <c r="L20" s="455">
        <v>25810</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c r="A21" s="140"/>
      <c r="B21" s="444" t="s">
        <v>144</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c r="A22" s="140"/>
      <c r="B22" s="414" t="s">
        <v>145</v>
      </c>
      <c r="C22" s="415"/>
      <c r="D22" s="416"/>
      <c r="E22" s="423" t="s">
        <v>1</v>
      </c>
      <c r="F22" s="398"/>
      <c r="G22" s="398"/>
      <c r="H22" s="398"/>
      <c r="I22" s="398"/>
      <c r="J22" s="398"/>
      <c r="K22" s="399"/>
      <c r="L22" s="423" t="s">
        <v>146</v>
      </c>
      <c r="M22" s="398"/>
      <c r="N22" s="398"/>
      <c r="O22" s="398"/>
      <c r="P22" s="399"/>
      <c r="Q22" s="408" t="s">
        <v>147</v>
      </c>
      <c r="R22" s="409"/>
      <c r="S22" s="409"/>
      <c r="T22" s="409"/>
      <c r="U22" s="409"/>
      <c r="V22" s="424"/>
      <c r="W22" s="426" t="s">
        <v>148</v>
      </c>
      <c r="X22" s="415"/>
      <c r="Y22" s="416"/>
      <c r="Z22" s="423" t="s">
        <v>1</v>
      </c>
      <c r="AA22" s="398"/>
      <c r="AB22" s="398"/>
      <c r="AC22" s="398"/>
      <c r="AD22" s="398"/>
      <c r="AE22" s="398"/>
      <c r="AF22" s="398"/>
      <c r="AG22" s="399"/>
      <c r="AH22" s="397" t="s">
        <v>149</v>
      </c>
      <c r="AI22" s="398"/>
      <c r="AJ22" s="398"/>
      <c r="AK22" s="398"/>
      <c r="AL22" s="399"/>
      <c r="AM22" s="397" t="s">
        <v>150</v>
      </c>
      <c r="AN22" s="403"/>
      <c r="AO22" s="403"/>
      <c r="AP22" s="403"/>
      <c r="AQ22" s="403"/>
      <c r="AR22" s="404"/>
      <c r="AS22" s="408" t="s">
        <v>147</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151</v>
      </c>
      <c r="AZ23" s="378"/>
      <c r="BA23" s="378"/>
      <c r="BB23" s="378"/>
      <c r="BC23" s="378"/>
      <c r="BD23" s="378"/>
      <c r="BE23" s="378"/>
      <c r="BF23" s="378"/>
      <c r="BG23" s="378"/>
      <c r="BH23" s="378"/>
      <c r="BI23" s="378"/>
      <c r="BJ23" s="378"/>
      <c r="BK23" s="378"/>
      <c r="BL23" s="378"/>
      <c r="BM23" s="379"/>
      <c r="BN23" s="385">
        <v>26341032</v>
      </c>
      <c r="BO23" s="386"/>
      <c r="BP23" s="386"/>
      <c r="BQ23" s="386"/>
      <c r="BR23" s="386"/>
      <c r="BS23" s="386"/>
      <c r="BT23" s="386"/>
      <c r="BU23" s="387"/>
      <c r="BV23" s="385">
        <v>26529493</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c r="A24" s="140"/>
      <c r="B24" s="417"/>
      <c r="C24" s="418"/>
      <c r="D24" s="419"/>
      <c r="E24" s="358" t="s">
        <v>152</v>
      </c>
      <c r="F24" s="359"/>
      <c r="G24" s="359"/>
      <c r="H24" s="359"/>
      <c r="I24" s="359"/>
      <c r="J24" s="359"/>
      <c r="K24" s="360"/>
      <c r="L24" s="361">
        <v>1</v>
      </c>
      <c r="M24" s="362"/>
      <c r="N24" s="362"/>
      <c r="O24" s="362"/>
      <c r="P24" s="363"/>
      <c r="Q24" s="361">
        <v>8620</v>
      </c>
      <c r="R24" s="362"/>
      <c r="S24" s="362"/>
      <c r="T24" s="362"/>
      <c r="U24" s="362"/>
      <c r="V24" s="363"/>
      <c r="W24" s="427"/>
      <c r="X24" s="418"/>
      <c r="Y24" s="419"/>
      <c r="Z24" s="358" t="s">
        <v>153</v>
      </c>
      <c r="AA24" s="359"/>
      <c r="AB24" s="359"/>
      <c r="AC24" s="359"/>
      <c r="AD24" s="359"/>
      <c r="AE24" s="359"/>
      <c r="AF24" s="359"/>
      <c r="AG24" s="360"/>
      <c r="AH24" s="361">
        <v>454</v>
      </c>
      <c r="AI24" s="362"/>
      <c r="AJ24" s="362"/>
      <c r="AK24" s="362"/>
      <c r="AL24" s="363"/>
      <c r="AM24" s="361">
        <v>1399228</v>
      </c>
      <c r="AN24" s="362"/>
      <c r="AO24" s="362"/>
      <c r="AP24" s="362"/>
      <c r="AQ24" s="362"/>
      <c r="AR24" s="363"/>
      <c r="AS24" s="361">
        <v>3082</v>
      </c>
      <c r="AT24" s="362"/>
      <c r="AU24" s="362"/>
      <c r="AV24" s="362"/>
      <c r="AW24" s="362"/>
      <c r="AX24" s="364"/>
      <c r="AY24" s="352" t="s">
        <v>154</v>
      </c>
      <c r="AZ24" s="353"/>
      <c r="BA24" s="353"/>
      <c r="BB24" s="353"/>
      <c r="BC24" s="353"/>
      <c r="BD24" s="353"/>
      <c r="BE24" s="353"/>
      <c r="BF24" s="353"/>
      <c r="BG24" s="353"/>
      <c r="BH24" s="353"/>
      <c r="BI24" s="353"/>
      <c r="BJ24" s="353"/>
      <c r="BK24" s="353"/>
      <c r="BL24" s="353"/>
      <c r="BM24" s="354"/>
      <c r="BN24" s="385">
        <v>20347714</v>
      </c>
      <c r="BO24" s="386"/>
      <c r="BP24" s="386"/>
      <c r="BQ24" s="386"/>
      <c r="BR24" s="386"/>
      <c r="BS24" s="386"/>
      <c r="BT24" s="386"/>
      <c r="BU24" s="387"/>
      <c r="BV24" s="385">
        <v>20245893</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c r="A25" s="140"/>
      <c r="B25" s="417"/>
      <c r="C25" s="418"/>
      <c r="D25" s="419"/>
      <c r="E25" s="358" t="s">
        <v>155</v>
      </c>
      <c r="F25" s="359"/>
      <c r="G25" s="359"/>
      <c r="H25" s="359"/>
      <c r="I25" s="359"/>
      <c r="J25" s="359"/>
      <c r="K25" s="360"/>
      <c r="L25" s="361">
        <v>1</v>
      </c>
      <c r="M25" s="362"/>
      <c r="N25" s="362"/>
      <c r="O25" s="362"/>
      <c r="P25" s="363"/>
      <c r="Q25" s="361">
        <v>7350</v>
      </c>
      <c r="R25" s="362"/>
      <c r="S25" s="362"/>
      <c r="T25" s="362"/>
      <c r="U25" s="362"/>
      <c r="V25" s="363"/>
      <c r="W25" s="427"/>
      <c r="X25" s="418"/>
      <c r="Y25" s="419"/>
      <c r="Z25" s="358" t="s">
        <v>156</v>
      </c>
      <c r="AA25" s="359"/>
      <c r="AB25" s="359"/>
      <c r="AC25" s="359"/>
      <c r="AD25" s="359"/>
      <c r="AE25" s="359"/>
      <c r="AF25" s="359"/>
      <c r="AG25" s="360"/>
      <c r="AH25" s="361" t="s">
        <v>121</v>
      </c>
      <c r="AI25" s="362"/>
      <c r="AJ25" s="362"/>
      <c r="AK25" s="362"/>
      <c r="AL25" s="363"/>
      <c r="AM25" s="361" t="s">
        <v>121</v>
      </c>
      <c r="AN25" s="362"/>
      <c r="AO25" s="362"/>
      <c r="AP25" s="362"/>
      <c r="AQ25" s="362"/>
      <c r="AR25" s="363"/>
      <c r="AS25" s="361" t="s">
        <v>121</v>
      </c>
      <c r="AT25" s="362"/>
      <c r="AU25" s="362"/>
      <c r="AV25" s="362"/>
      <c r="AW25" s="362"/>
      <c r="AX25" s="364"/>
      <c r="AY25" s="377" t="s">
        <v>157</v>
      </c>
      <c r="AZ25" s="378"/>
      <c r="BA25" s="378"/>
      <c r="BB25" s="378"/>
      <c r="BC25" s="378"/>
      <c r="BD25" s="378"/>
      <c r="BE25" s="378"/>
      <c r="BF25" s="378"/>
      <c r="BG25" s="378"/>
      <c r="BH25" s="378"/>
      <c r="BI25" s="378"/>
      <c r="BJ25" s="378"/>
      <c r="BK25" s="378"/>
      <c r="BL25" s="378"/>
      <c r="BM25" s="379"/>
      <c r="BN25" s="380">
        <v>4128109</v>
      </c>
      <c r="BO25" s="381"/>
      <c r="BP25" s="381"/>
      <c r="BQ25" s="381"/>
      <c r="BR25" s="381"/>
      <c r="BS25" s="381"/>
      <c r="BT25" s="381"/>
      <c r="BU25" s="382"/>
      <c r="BV25" s="380">
        <v>4497556</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c r="A26" s="140"/>
      <c r="B26" s="417"/>
      <c r="C26" s="418"/>
      <c r="D26" s="419"/>
      <c r="E26" s="358" t="s">
        <v>158</v>
      </c>
      <c r="F26" s="359"/>
      <c r="G26" s="359"/>
      <c r="H26" s="359"/>
      <c r="I26" s="359"/>
      <c r="J26" s="359"/>
      <c r="K26" s="360"/>
      <c r="L26" s="361">
        <v>1</v>
      </c>
      <c r="M26" s="362"/>
      <c r="N26" s="362"/>
      <c r="O26" s="362"/>
      <c r="P26" s="363"/>
      <c r="Q26" s="361">
        <v>6300</v>
      </c>
      <c r="R26" s="362"/>
      <c r="S26" s="362"/>
      <c r="T26" s="362"/>
      <c r="U26" s="362"/>
      <c r="V26" s="363"/>
      <c r="W26" s="427"/>
      <c r="X26" s="418"/>
      <c r="Y26" s="419"/>
      <c r="Z26" s="358" t="s">
        <v>159</v>
      </c>
      <c r="AA26" s="440"/>
      <c r="AB26" s="440"/>
      <c r="AC26" s="440"/>
      <c r="AD26" s="440"/>
      <c r="AE26" s="440"/>
      <c r="AF26" s="440"/>
      <c r="AG26" s="441"/>
      <c r="AH26" s="361">
        <v>39</v>
      </c>
      <c r="AI26" s="362"/>
      <c r="AJ26" s="362"/>
      <c r="AK26" s="362"/>
      <c r="AL26" s="363"/>
      <c r="AM26" s="361">
        <v>129636</v>
      </c>
      <c r="AN26" s="362"/>
      <c r="AO26" s="362"/>
      <c r="AP26" s="362"/>
      <c r="AQ26" s="362"/>
      <c r="AR26" s="363"/>
      <c r="AS26" s="361">
        <v>3324</v>
      </c>
      <c r="AT26" s="362"/>
      <c r="AU26" s="362"/>
      <c r="AV26" s="362"/>
      <c r="AW26" s="362"/>
      <c r="AX26" s="364"/>
      <c r="AY26" s="394" t="s">
        <v>160</v>
      </c>
      <c r="AZ26" s="395"/>
      <c r="BA26" s="395"/>
      <c r="BB26" s="395"/>
      <c r="BC26" s="395"/>
      <c r="BD26" s="395"/>
      <c r="BE26" s="395"/>
      <c r="BF26" s="395"/>
      <c r="BG26" s="395"/>
      <c r="BH26" s="395"/>
      <c r="BI26" s="395"/>
      <c r="BJ26" s="395"/>
      <c r="BK26" s="395"/>
      <c r="BL26" s="395"/>
      <c r="BM26" s="396"/>
      <c r="BN26" s="385" t="s">
        <v>121</v>
      </c>
      <c r="BO26" s="386"/>
      <c r="BP26" s="386"/>
      <c r="BQ26" s="386"/>
      <c r="BR26" s="386"/>
      <c r="BS26" s="386"/>
      <c r="BT26" s="386"/>
      <c r="BU26" s="387"/>
      <c r="BV26" s="385" t="s">
        <v>121</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c r="A27" s="140"/>
      <c r="B27" s="417"/>
      <c r="C27" s="418"/>
      <c r="D27" s="419"/>
      <c r="E27" s="358" t="s">
        <v>161</v>
      </c>
      <c r="F27" s="359"/>
      <c r="G27" s="359"/>
      <c r="H27" s="359"/>
      <c r="I27" s="359"/>
      <c r="J27" s="359"/>
      <c r="K27" s="360"/>
      <c r="L27" s="361">
        <v>1</v>
      </c>
      <c r="M27" s="362"/>
      <c r="N27" s="362"/>
      <c r="O27" s="362"/>
      <c r="P27" s="363"/>
      <c r="Q27" s="361">
        <v>6450</v>
      </c>
      <c r="R27" s="362"/>
      <c r="S27" s="362"/>
      <c r="T27" s="362"/>
      <c r="U27" s="362"/>
      <c r="V27" s="363"/>
      <c r="W27" s="427"/>
      <c r="X27" s="418"/>
      <c r="Y27" s="419"/>
      <c r="Z27" s="358" t="s">
        <v>162</v>
      </c>
      <c r="AA27" s="359"/>
      <c r="AB27" s="359"/>
      <c r="AC27" s="359"/>
      <c r="AD27" s="359"/>
      <c r="AE27" s="359"/>
      <c r="AF27" s="359"/>
      <c r="AG27" s="360"/>
      <c r="AH27" s="361">
        <v>56</v>
      </c>
      <c r="AI27" s="362"/>
      <c r="AJ27" s="362"/>
      <c r="AK27" s="362"/>
      <c r="AL27" s="363"/>
      <c r="AM27" s="361">
        <v>181496</v>
      </c>
      <c r="AN27" s="362"/>
      <c r="AO27" s="362"/>
      <c r="AP27" s="362"/>
      <c r="AQ27" s="362"/>
      <c r="AR27" s="363"/>
      <c r="AS27" s="361">
        <v>3241</v>
      </c>
      <c r="AT27" s="362"/>
      <c r="AU27" s="362"/>
      <c r="AV27" s="362"/>
      <c r="AW27" s="362"/>
      <c r="AX27" s="364"/>
      <c r="AY27" s="391" t="s">
        <v>163</v>
      </c>
      <c r="AZ27" s="392"/>
      <c r="BA27" s="392"/>
      <c r="BB27" s="392"/>
      <c r="BC27" s="392"/>
      <c r="BD27" s="392"/>
      <c r="BE27" s="392"/>
      <c r="BF27" s="392"/>
      <c r="BG27" s="392"/>
      <c r="BH27" s="392"/>
      <c r="BI27" s="392"/>
      <c r="BJ27" s="392"/>
      <c r="BK27" s="392"/>
      <c r="BL27" s="392"/>
      <c r="BM27" s="393"/>
      <c r="BN27" s="388" t="s">
        <v>121</v>
      </c>
      <c r="BO27" s="389"/>
      <c r="BP27" s="389"/>
      <c r="BQ27" s="389"/>
      <c r="BR27" s="389"/>
      <c r="BS27" s="389"/>
      <c r="BT27" s="389"/>
      <c r="BU27" s="390"/>
      <c r="BV27" s="388" t="s">
        <v>121</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c r="A28" s="140"/>
      <c r="B28" s="417"/>
      <c r="C28" s="418"/>
      <c r="D28" s="419"/>
      <c r="E28" s="358" t="s">
        <v>164</v>
      </c>
      <c r="F28" s="359"/>
      <c r="G28" s="359"/>
      <c r="H28" s="359"/>
      <c r="I28" s="359"/>
      <c r="J28" s="359"/>
      <c r="K28" s="360"/>
      <c r="L28" s="361">
        <v>1</v>
      </c>
      <c r="M28" s="362"/>
      <c r="N28" s="362"/>
      <c r="O28" s="362"/>
      <c r="P28" s="363"/>
      <c r="Q28" s="361">
        <v>5580</v>
      </c>
      <c r="R28" s="362"/>
      <c r="S28" s="362"/>
      <c r="T28" s="362"/>
      <c r="U28" s="362"/>
      <c r="V28" s="363"/>
      <c r="W28" s="427"/>
      <c r="X28" s="418"/>
      <c r="Y28" s="419"/>
      <c r="Z28" s="358" t="s">
        <v>165</v>
      </c>
      <c r="AA28" s="359"/>
      <c r="AB28" s="359"/>
      <c r="AC28" s="359"/>
      <c r="AD28" s="359"/>
      <c r="AE28" s="359"/>
      <c r="AF28" s="359"/>
      <c r="AG28" s="360"/>
      <c r="AH28" s="361" t="s">
        <v>121</v>
      </c>
      <c r="AI28" s="362"/>
      <c r="AJ28" s="362"/>
      <c r="AK28" s="362"/>
      <c r="AL28" s="363"/>
      <c r="AM28" s="361" t="s">
        <v>121</v>
      </c>
      <c r="AN28" s="362"/>
      <c r="AO28" s="362"/>
      <c r="AP28" s="362"/>
      <c r="AQ28" s="362"/>
      <c r="AR28" s="363"/>
      <c r="AS28" s="361" t="s">
        <v>121</v>
      </c>
      <c r="AT28" s="362"/>
      <c r="AU28" s="362"/>
      <c r="AV28" s="362"/>
      <c r="AW28" s="362"/>
      <c r="AX28" s="364"/>
      <c r="AY28" s="368" t="s">
        <v>166</v>
      </c>
      <c r="AZ28" s="369"/>
      <c r="BA28" s="369"/>
      <c r="BB28" s="370"/>
      <c r="BC28" s="377" t="s">
        <v>167</v>
      </c>
      <c r="BD28" s="378"/>
      <c r="BE28" s="378"/>
      <c r="BF28" s="378"/>
      <c r="BG28" s="378"/>
      <c r="BH28" s="378"/>
      <c r="BI28" s="378"/>
      <c r="BJ28" s="378"/>
      <c r="BK28" s="378"/>
      <c r="BL28" s="378"/>
      <c r="BM28" s="379"/>
      <c r="BN28" s="380">
        <v>1380629</v>
      </c>
      <c r="BO28" s="381"/>
      <c r="BP28" s="381"/>
      <c r="BQ28" s="381"/>
      <c r="BR28" s="381"/>
      <c r="BS28" s="381"/>
      <c r="BT28" s="381"/>
      <c r="BU28" s="382"/>
      <c r="BV28" s="380">
        <v>1631823</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c r="A29" s="140"/>
      <c r="B29" s="417"/>
      <c r="C29" s="418"/>
      <c r="D29" s="419"/>
      <c r="E29" s="358" t="s">
        <v>168</v>
      </c>
      <c r="F29" s="359"/>
      <c r="G29" s="359"/>
      <c r="H29" s="359"/>
      <c r="I29" s="359"/>
      <c r="J29" s="359"/>
      <c r="K29" s="360"/>
      <c r="L29" s="361">
        <v>16</v>
      </c>
      <c r="M29" s="362"/>
      <c r="N29" s="362"/>
      <c r="O29" s="362"/>
      <c r="P29" s="363"/>
      <c r="Q29" s="361">
        <v>5200</v>
      </c>
      <c r="R29" s="362"/>
      <c r="S29" s="362"/>
      <c r="T29" s="362"/>
      <c r="U29" s="362"/>
      <c r="V29" s="363"/>
      <c r="W29" s="428"/>
      <c r="X29" s="429"/>
      <c r="Y29" s="430"/>
      <c r="Z29" s="358" t="s">
        <v>169</v>
      </c>
      <c r="AA29" s="359"/>
      <c r="AB29" s="359"/>
      <c r="AC29" s="359"/>
      <c r="AD29" s="359"/>
      <c r="AE29" s="359"/>
      <c r="AF29" s="359"/>
      <c r="AG29" s="360"/>
      <c r="AH29" s="361">
        <v>510</v>
      </c>
      <c r="AI29" s="362"/>
      <c r="AJ29" s="362"/>
      <c r="AK29" s="362"/>
      <c r="AL29" s="363"/>
      <c r="AM29" s="361">
        <v>1580724</v>
      </c>
      <c r="AN29" s="362"/>
      <c r="AO29" s="362"/>
      <c r="AP29" s="362"/>
      <c r="AQ29" s="362"/>
      <c r="AR29" s="363"/>
      <c r="AS29" s="361">
        <v>3099</v>
      </c>
      <c r="AT29" s="362"/>
      <c r="AU29" s="362"/>
      <c r="AV29" s="362"/>
      <c r="AW29" s="362"/>
      <c r="AX29" s="364"/>
      <c r="AY29" s="371"/>
      <c r="AZ29" s="372"/>
      <c r="BA29" s="372"/>
      <c r="BB29" s="373"/>
      <c r="BC29" s="365" t="s">
        <v>170</v>
      </c>
      <c r="BD29" s="366"/>
      <c r="BE29" s="366"/>
      <c r="BF29" s="366"/>
      <c r="BG29" s="366"/>
      <c r="BH29" s="366"/>
      <c r="BI29" s="366"/>
      <c r="BJ29" s="366"/>
      <c r="BK29" s="366"/>
      <c r="BL29" s="366"/>
      <c r="BM29" s="367"/>
      <c r="BN29" s="385">
        <v>147262</v>
      </c>
      <c r="BO29" s="386"/>
      <c r="BP29" s="386"/>
      <c r="BQ29" s="386"/>
      <c r="BR29" s="386"/>
      <c r="BS29" s="386"/>
      <c r="BT29" s="386"/>
      <c r="BU29" s="387"/>
      <c r="BV29" s="385">
        <v>123757</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171</v>
      </c>
      <c r="X30" s="438"/>
      <c r="Y30" s="438"/>
      <c r="Z30" s="438"/>
      <c r="AA30" s="438"/>
      <c r="AB30" s="438"/>
      <c r="AC30" s="438"/>
      <c r="AD30" s="438"/>
      <c r="AE30" s="438"/>
      <c r="AF30" s="438"/>
      <c r="AG30" s="439"/>
      <c r="AH30" s="349">
        <v>99.9</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172</v>
      </c>
      <c r="BD30" s="353"/>
      <c r="BE30" s="353"/>
      <c r="BF30" s="353"/>
      <c r="BG30" s="353"/>
      <c r="BH30" s="353"/>
      <c r="BI30" s="353"/>
      <c r="BJ30" s="353"/>
      <c r="BK30" s="353"/>
      <c r="BL30" s="353"/>
      <c r="BM30" s="354"/>
      <c r="BN30" s="388">
        <v>828140</v>
      </c>
      <c r="BO30" s="389"/>
      <c r="BP30" s="389"/>
      <c r="BQ30" s="389"/>
      <c r="BR30" s="389"/>
      <c r="BS30" s="389"/>
      <c r="BT30" s="389"/>
      <c r="BU30" s="390"/>
      <c r="BV30" s="388">
        <v>620531</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48" t="s">
        <v>179</v>
      </c>
      <c r="D33" s="348"/>
      <c r="E33" s="347" t="s">
        <v>180</v>
      </c>
      <c r="F33" s="347"/>
      <c r="G33" s="347"/>
      <c r="H33" s="347"/>
      <c r="I33" s="347"/>
      <c r="J33" s="347"/>
      <c r="K33" s="347"/>
      <c r="L33" s="347"/>
      <c r="M33" s="347"/>
      <c r="N33" s="347"/>
      <c r="O33" s="347"/>
      <c r="P33" s="347"/>
      <c r="Q33" s="347"/>
      <c r="R33" s="347"/>
      <c r="S33" s="347"/>
      <c r="T33" s="169"/>
      <c r="U33" s="348" t="s">
        <v>179</v>
      </c>
      <c r="V33" s="348"/>
      <c r="W33" s="347" t="s">
        <v>180</v>
      </c>
      <c r="X33" s="347"/>
      <c r="Y33" s="347"/>
      <c r="Z33" s="347"/>
      <c r="AA33" s="347"/>
      <c r="AB33" s="347"/>
      <c r="AC33" s="347"/>
      <c r="AD33" s="347"/>
      <c r="AE33" s="347"/>
      <c r="AF33" s="347"/>
      <c r="AG33" s="347"/>
      <c r="AH33" s="347"/>
      <c r="AI33" s="347"/>
      <c r="AJ33" s="347"/>
      <c r="AK33" s="347"/>
      <c r="AL33" s="169"/>
      <c r="AM33" s="348" t="s">
        <v>179</v>
      </c>
      <c r="AN33" s="348"/>
      <c r="AO33" s="347" t="s">
        <v>180</v>
      </c>
      <c r="AP33" s="347"/>
      <c r="AQ33" s="347"/>
      <c r="AR33" s="347"/>
      <c r="AS33" s="347"/>
      <c r="AT33" s="347"/>
      <c r="AU33" s="347"/>
      <c r="AV33" s="347"/>
      <c r="AW33" s="347"/>
      <c r="AX33" s="347"/>
      <c r="AY33" s="347"/>
      <c r="AZ33" s="347"/>
      <c r="BA33" s="347"/>
      <c r="BB33" s="347"/>
      <c r="BC33" s="347"/>
      <c r="BD33" s="170"/>
      <c r="BE33" s="347" t="s">
        <v>181</v>
      </c>
      <c r="BF33" s="347"/>
      <c r="BG33" s="347" t="s">
        <v>182</v>
      </c>
      <c r="BH33" s="347"/>
      <c r="BI33" s="347"/>
      <c r="BJ33" s="347"/>
      <c r="BK33" s="347"/>
      <c r="BL33" s="347"/>
      <c r="BM33" s="347"/>
      <c r="BN33" s="347"/>
      <c r="BO33" s="347"/>
      <c r="BP33" s="347"/>
      <c r="BQ33" s="347"/>
      <c r="BR33" s="347"/>
      <c r="BS33" s="347"/>
      <c r="BT33" s="347"/>
      <c r="BU33" s="347"/>
      <c r="BV33" s="170"/>
      <c r="BW33" s="348" t="s">
        <v>181</v>
      </c>
      <c r="BX33" s="348"/>
      <c r="BY33" s="347" t="s">
        <v>183</v>
      </c>
      <c r="BZ33" s="347"/>
      <c r="CA33" s="347"/>
      <c r="CB33" s="347"/>
      <c r="CC33" s="347"/>
      <c r="CD33" s="347"/>
      <c r="CE33" s="347"/>
      <c r="CF33" s="347"/>
      <c r="CG33" s="347"/>
      <c r="CH33" s="347"/>
      <c r="CI33" s="347"/>
      <c r="CJ33" s="347"/>
      <c r="CK33" s="347"/>
      <c r="CL33" s="347"/>
      <c r="CM33" s="347"/>
      <c r="CN33" s="169"/>
      <c r="CO33" s="348" t="s">
        <v>179</v>
      </c>
      <c r="CP33" s="348"/>
      <c r="CQ33" s="347" t="s">
        <v>184</v>
      </c>
      <c r="CR33" s="347"/>
      <c r="CS33" s="347"/>
      <c r="CT33" s="347"/>
      <c r="CU33" s="347"/>
      <c r="CV33" s="347"/>
      <c r="CW33" s="347"/>
      <c r="CX33" s="347"/>
      <c r="CY33" s="347"/>
      <c r="CZ33" s="347"/>
      <c r="DA33" s="347"/>
      <c r="DB33" s="347"/>
      <c r="DC33" s="347"/>
      <c r="DD33" s="347"/>
      <c r="DE33" s="347"/>
      <c r="DF33" s="169"/>
      <c r="DG33" s="347" t="s">
        <v>185</v>
      </c>
      <c r="DH33" s="347"/>
      <c r="DI33" s="171"/>
      <c r="DJ33" s="139"/>
      <c r="DK33" s="139"/>
      <c r="DL33" s="139"/>
      <c r="DM33" s="139"/>
      <c r="DN33" s="139"/>
      <c r="DO33" s="139"/>
    </row>
    <row r="34" spans="1:119" ht="32.25" customHeight="1">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4</v>
      </c>
      <c r="V34" s="345"/>
      <c r="W34" s="344" t="str">
        <f>IF('各会計、関係団体の財政状況及び健全化判断比率'!B28="","",'各会計、関係団体の財政状況及び健全化判断比率'!B28)</f>
        <v>国民健康保険特別会計</v>
      </c>
      <c r="X34" s="344"/>
      <c r="Y34" s="344"/>
      <c r="Z34" s="344"/>
      <c r="AA34" s="344"/>
      <c r="AB34" s="344"/>
      <c r="AC34" s="344"/>
      <c r="AD34" s="344"/>
      <c r="AE34" s="344"/>
      <c r="AF34" s="344"/>
      <c r="AG34" s="344"/>
      <c r="AH34" s="344"/>
      <c r="AI34" s="344"/>
      <c r="AJ34" s="344"/>
      <c r="AK34" s="344"/>
      <c r="AL34" s="167"/>
      <c r="AM34" s="345">
        <f>IF(AO34="","",MAX(C34:D43,U34:V43)+1)</f>
        <v>7</v>
      </c>
      <c r="AN34" s="345"/>
      <c r="AO34" s="344" t="str">
        <f>IF('各会計、関係団体の財政状況及び健全化判断比率'!B31="","",'各会計、関係団体の財政状況及び健全化判断比率'!B31)</f>
        <v>水道事業会計</v>
      </c>
      <c r="AP34" s="344"/>
      <c r="AQ34" s="344"/>
      <c r="AR34" s="344"/>
      <c r="AS34" s="344"/>
      <c r="AT34" s="344"/>
      <c r="AU34" s="344"/>
      <c r="AV34" s="344"/>
      <c r="AW34" s="344"/>
      <c r="AX34" s="344"/>
      <c r="AY34" s="344"/>
      <c r="AZ34" s="344"/>
      <c r="BA34" s="344"/>
      <c r="BB34" s="344"/>
      <c r="BC34" s="344"/>
      <c r="BD34" s="167"/>
      <c r="BE34" s="345" t="str">
        <f>IF(BG34="","",MAX(C34:D43,U34:V43,AM34:AN43)+1)</f>
        <v/>
      </c>
      <c r="BF34" s="345"/>
      <c r="BG34" s="344"/>
      <c r="BH34" s="344"/>
      <c r="BI34" s="344"/>
      <c r="BJ34" s="344"/>
      <c r="BK34" s="344"/>
      <c r="BL34" s="344"/>
      <c r="BM34" s="344"/>
      <c r="BN34" s="344"/>
      <c r="BO34" s="344"/>
      <c r="BP34" s="344"/>
      <c r="BQ34" s="344"/>
      <c r="BR34" s="344"/>
      <c r="BS34" s="344"/>
      <c r="BT34" s="344"/>
      <c r="BU34" s="344"/>
      <c r="BV34" s="167"/>
      <c r="BW34" s="345">
        <f>IF(BY34="","",MAX(C34:D43,U34:V43,AM34:AN43,BE34:BF43)+1)</f>
        <v>9</v>
      </c>
      <c r="BX34" s="345"/>
      <c r="BY34" s="344" t="str">
        <f>IF('各会計、関係団体の財政状況及び健全化判断比率'!B68="","",'各会計、関係団体の財政状況及び健全化判断比率'!B68)</f>
        <v>奈良県広域消防組合</v>
      </c>
      <c r="BZ34" s="344"/>
      <c r="CA34" s="344"/>
      <c r="CB34" s="344"/>
      <c r="CC34" s="344"/>
      <c r="CD34" s="344"/>
      <c r="CE34" s="344"/>
      <c r="CF34" s="344"/>
      <c r="CG34" s="344"/>
      <c r="CH34" s="344"/>
      <c r="CI34" s="344"/>
      <c r="CJ34" s="344"/>
      <c r="CK34" s="344"/>
      <c r="CL34" s="344"/>
      <c r="CM34" s="344"/>
      <c r="CN34" s="167"/>
      <c r="CO34" s="345">
        <f>IF(CQ34="","",MAX(C34:D43,U34:V43,AM34:AN43,BE34:BF43,BW34:BX43)+1)</f>
        <v>15</v>
      </c>
      <c r="CP34" s="345"/>
      <c r="CQ34" s="344" t="str">
        <f>IF('各会計、関係団体の財政状況及び健全化判断比率'!BS7="","",'各会計、関係団体の財政状況及び健全化判断比率'!BS7)</f>
        <v>天理市開発公社</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c r="A35" s="140"/>
      <c r="B35" s="166"/>
      <c r="C35" s="345">
        <f>IF(E35="","",C34+1)</f>
        <v>2</v>
      </c>
      <c r="D35" s="345"/>
      <c r="E35" s="344" t="str">
        <f>IF('各会計、関係団体の財政状況及び健全化判断比率'!B8="","",'各会計、関係団体の財政状況及び健全化判断比率'!B8)</f>
        <v>住宅新築資金等貸付金特別会計</v>
      </c>
      <c r="F35" s="344"/>
      <c r="G35" s="344"/>
      <c r="H35" s="344"/>
      <c r="I35" s="344"/>
      <c r="J35" s="344"/>
      <c r="K35" s="344"/>
      <c r="L35" s="344"/>
      <c r="M35" s="344"/>
      <c r="N35" s="344"/>
      <c r="O35" s="344"/>
      <c r="P35" s="344"/>
      <c r="Q35" s="344"/>
      <c r="R35" s="344"/>
      <c r="S35" s="344"/>
      <c r="T35" s="167"/>
      <c r="U35" s="345">
        <f>IF(W35="","",U34+1)</f>
        <v>5</v>
      </c>
      <c r="V35" s="345"/>
      <c r="W35" s="344" t="str">
        <f>IF('各会計、関係団体の財政状況及び健全化判断比率'!B29="","",'各会計、関係団体の財政状況及び健全化判断比率'!B29)</f>
        <v>介護保険特別会計</v>
      </c>
      <c r="X35" s="344"/>
      <c r="Y35" s="344"/>
      <c r="Z35" s="344"/>
      <c r="AA35" s="344"/>
      <c r="AB35" s="344"/>
      <c r="AC35" s="344"/>
      <c r="AD35" s="344"/>
      <c r="AE35" s="344"/>
      <c r="AF35" s="344"/>
      <c r="AG35" s="344"/>
      <c r="AH35" s="344"/>
      <c r="AI35" s="344"/>
      <c r="AJ35" s="344"/>
      <c r="AK35" s="344"/>
      <c r="AL35" s="167"/>
      <c r="AM35" s="345">
        <f t="shared" ref="AM35:AM43" si="0">IF(AO35="","",AM34+1)</f>
        <v>8</v>
      </c>
      <c r="AN35" s="345"/>
      <c r="AO35" s="344" t="str">
        <f>IF('各会計、関係団体の財政状況及び健全化判断比率'!B32="","",'各会計、関係団体の財政状況及び健全化判断比率'!B32)</f>
        <v>下水道事業会計</v>
      </c>
      <c r="AP35" s="344"/>
      <c r="AQ35" s="344"/>
      <c r="AR35" s="344"/>
      <c r="AS35" s="344"/>
      <c r="AT35" s="344"/>
      <c r="AU35" s="344"/>
      <c r="AV35" s="344"/>
      <c r="AW35" s="344"/>
      <c r="AX35" s="344"/>
      <c r="AY35" s="344"/>
      <c r="AZ35" s="344"/>
      <c r="BA35" s="344"/>
      <c r="BB35" s="344"/>
      <c r="BC35" s="344"/>
      <c r="BD35" s="167"/>
      <c r="BE35" s="345" t="str">
        <f t="shared" ref="BE35:BE43" si="1">IF(BG35="","",BE34+1)</f>
        <v/>
      </c>
      <c r="BF35" s="345"/>
      <c r="BG35" s="344"/>
      <c r="BH35" s="344"/>
      <c r="BI35" s="344"/>
      <c r="BJ35" s="344"/>
      <c r="BK35" s="344"/>
      <c r="BL35" s="344"/>
      <c r="BM35" s="344"/>
      <c r="BN35" s="344"/>
      <c r="BO35" s="344"/>
      <c r="BP35" s="344"/>
      <c r="BQ35" s="344"/>
      <c r="BR35" s="344"/>
      <c r="BS35" s="344"/>
      <c r="BT35" s="344"/>
      <c r="BU35" s="344"/>
      <c r="BV35" s="167"/>
      <c r="BW35" s="345">
        <f t="shared" ref="BW35:BW43" si="2">IF(BY35="","",BW34+1)</f>
        <v>10</v>
      </c>
      <c r="BX35" s="345"/>
      <c r="BY35" s="344" t="str">
        <f>IF('各会計、関係団体の財政状況及び健全化判断比率'!B69="","",'各会計、関係団体の財政状況及び健全化判断比率'!B69)</f>
        <v>奈良県市町村総合事務組合</v>
      </c>
      <c r="BZ35" s="344"/>
      <c r="CA35" s="344"/>
      <c r="CB35" s="344"/>
      <c r="CC35" s="344"/>
      <c r="CD35" s="344"/>
      <c r="CE35" s="344"/>
      <c r="CF35" s="344"/>
      <c r="CG35" s="344"/>
      <c r="CH35" s="344"/>
      <c r="CI35" s="344"/>
      <c r="CJ35" s="344"/>
      <c r="CK35" s="344"/>
      <c r="CL35" s="344"/>
      <c r="CM35" s="344"/>
      <c r="CN35" s="167"/>
      <c r="CO35" s="345" t="str">
        <f t="shared" ref="CO35:CO43" si="3">IF(CQ35="","",CO34+1)</f>
        <v/>
      </c>
      <c r="CP35" s="345"/>
      <c r="CQ35" s="344" t="str">
        <f>IF('各会計、関係団体の財政状況及び健全化判断比率'!BS8="","",'各会計、関係団体の財政状況及び健全化判断比率'!BS8)</f>
        <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c r="A36" s="140"/>
      <c r="B36" s="166"/>
      <c r="C36" s="345">
        <f>IF(E36="","",C35+1)</f>
        <v>3</v>
      </c>
      <c r="D36" s="345"/>
      <c r="E36" s="344" t="str">
        <f>IF('各会計、関係団体の財政状況及び健全化判断比率'!B9="","",'各会計、関係団体の財政状況及び健全化判断比率'!B9)</f>
        <v>土地区画整理事業特別会計</v>
      </c>
      <c r="F36" s="344"/>
      <c r="G36" s="344"/>
      <c r="H36" s="344"/>
      <c r="I36" s="344"/>
      <c r="J36" s="344"/>
      <c r="K36" s="344"/>
      <c r="L36" s="344"/>
      <c r="M36" s="344"/>
      <c r="N36" s="344"/>
      <c r="O36" s="344"/>
      <c r="P36" s="344"/>
      <c r="Q36" s="344"/>
      <c r="R36" s="344"/>
      <c r="S36" s="344"/>
      <c r="T36" s="167"/>
      <c r="U36" s="345">
        <f t="shared" ref="U36:U43" si="4">IF(W36="","",U35+1)</f>
        <v>6</v>
      </c>
      <c r="V36" s="345"/>
      <c r="W36" s="344" t="str">
        <f>IF('各会計、関係団体の財政状況及び健全化判断比率'!B30="","",'各会計、関係団体の財政状況及び健全化判断比率'!B30)</f>
        <v>後期高齢者医療特別会計</v>
      </c>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t="str">
        <f t="shared" si="1"/>
        <v/>
      </c>
      <c r="BF36" s="345"/>
      <c r="BG36" s="344"/>
      <c r="BH36" s="344"/>
      <c r="BI36" s="344"/>
      <c r="BJ36" s="344"/>
      <c r="BK36" s="344"/>
      <c r="BL36" s="344"/>
      <c r="BM36" s="344"/>
      <c r="BN36" s="344"/>
      <c r="BO36" s="344"/>
      <c r="BP36" s="344"/>
      <c r="BQ36" s="344"/>
      <c r="BR36" s="344"/>
      <c r="BS36" s="344"/>
      <c r="BT36" s="344"/>
      <c r="BU36" s="344"/>
      <c r="BV36" s="167"/>
      <c r="BW36" s="345">
        <f t="shared" si="2"/>
        <v>11</v>
      </c>
      <c r="BX36" s="345"/>
      <c r="BY36" s="344" t="str">
        <f>IF('各会計、関係団体の財政状況及び健全化判断比率'!B70="","",'各会計、関係団体の財政状況及び健全化判断比率'!B70)</f>
        <v>奈良広域水質検査センター組合</v>
      </c>
      <c r="BZ36" s="344"/>
      <c r="CA36" s="344"/>
      <c r="CB36" s="344"/>
      <c r="CC36" s="344"/>
      <c r="CD36" s="344"/>
      <c r="CE36" s="344"/>
      <c r="CF36" s="344"/>
      <c r="CG36" s="344"/>
      <c r="CH36" s="344"/>
      <c r="CI36" s="344"/>
      <c r="CJ36" s="344"/>
      <c r="CK36" s="344"/>
      <c r="CL36" s="344"/>
      <c r="CM36" s="344"/>
      <c r="CN36" s="167"/>
      <c r="CO36" s="345" t="str">
        <f t="shared" si="3"/>
        <v/>
      </c>
      <c r="CP36" s="345"/>
      <c r="CQ36" s="344" t="str">
        <f>IF('各会計、関係団体の財政状況及び健全化判断比率'!BS9="","",'各会計、関係団体の財政状況及び健全化判断比率'!BS9)</f>
        <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t="str">
        <f t="shared" si="4"/>
        <v/>
      </c>
      <c r="V37" s="345"/>
      <c r="W37" s="344"/>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f t="shared" si="2"/>
        <v>12</v>
      </c>
      <c r="BX37" s="345"/>
      <c r="BY37" s="344" t="str">
        <f>IF('各会計、関係団体の財政状況及び健全化判断比率'!B71="","",'各会計、関係団体の財政状況及び健全化判断比率'!B71)</f>
        <v>奈良県住宅新築資金等貸付金回収管理組合</v>
      </c>
      <c r="BZ37" s="344"/>
      <c r="CA37" s="344"/>
      <c r="CB37" s="344"/>
      <c r="CC37" s="344"/>
      <c r="CD37" s="344"/>
      <c r="CE37" s="344"/>
      <c r="CF37" s="344"/>
      <c r="CG37" s="344"/>
      <c r="CH37" s="344"/>
      <c r="CI37" s="344"/>
      <c r="CJ37" s="344"/>
      <c r="CK37" s="344"/>
      <c r="CL37" s="344"/>
      <c r="CM37" s="344"/>
      <c r="CN37" s="167"/>
      <c r="CO37" s="345" t="str">
        <f t="shared" si="3"/>
        <v/>
      </c>
      <c r="CP37" s="345"/>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f t="shared" si="2"/>
        <v>13</v>
      </c>
      <c r="BX38" s="345"/>
      <c r="BY38" s="344" t="str">
        <f>IF('各会計、関係団体の財政状況及び健全化判断比率'!B72="","",'各会計、関係団体の財政状況及び健全化判断比率'!B72)</f>
        <v>奈良県後期高齢者医療広域連合</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f t="shared" si="2"/>
        <v>14</v>
      </c>
      <c r="BX39" s="345"/>
      <c r="BY39" s="344" t="str">
        <f>IF('各会計、関係団体の財政状況及び健全化判断比率'!B73="","",'各会計、関係団体の財政状況及び健全化判断比率'!B73)</f>
        <v>山辺・県北西部広域環境衛生組合</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t="str">
        <f t="shared" si="2"/>
        <v/>
      </c>
      <c r="BX40" s="345"/>
      <c r="BY40" s="344" t="str">
        <f>IF('各会計、関係団体の財政状況及び健全化判断比率'!B74="","",'各会計、関係団体の財政状況及び健全化判断比率'!B74)</f>
        <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t="str">
        <f t="shared" si="2"/>
        <v/>
      </c>
      <c r="BX41" s="345"/>
      <c r="BY41" s="344" t="str">
        <f>IF('各会計、関係団体の財政状況及び健全化判断比率'!B75="","",'各会計、関係団体の財政状況及び健全化判断比率'!B75)</f>
        <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t="str">
        <f t="shared" si="2"/>
        <v/>
      </c>
      <c r="BX42" s="345"/>
      <c r="BY42" s="344" t="str">
        <f>IF('各会計、関係団体の財政状況及び健全化判断比率'!B76="","",'各会計、関係団体の財政状況及び健全化判断比率'!B76)</f>
        <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t="str">
        <f t="shared" si="2"/>
        <v/>
      </c>
      <c r="BX43" s="345"/>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190</v>
      </c>
    </row>
    <row r="50" spans="5:5">
      <c r="E50" s="141" t="s">
        <v>191</v>
      </c>
    </row>
    <row r="51" spans="5:5">
      <c r="E51" s="141" t="s">
        <v>192</v>
      </c>
    </row>
    <row r="52" spans="5:5">
      <c r="E52" s="141" t="s">
        <v>193</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3"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53" t="s">
        <v>529</v>
      </c>
      <c r="D34" s="1153"/>
      <c r="E34" s="1154"/>
      <c r="F34" s="32">
        <v>12.75</v>
      </c>
      <c r="G34" s="33">
        <v>14.67</v>
      </c>
      <c r="H34" s="33">
        <v>15.76</v>
      </c>
      <c r="I34" s="33">
        <v>16.98</v>
      </c>
      <c r="J34" s="34">
        <v>15.92</v>
      </c>
      <c r="K34" s="22"/>
      <c r="L34" s="22"/>
      <c r="M34" s="22"/>
      <c r="N34" s="22"/>
      <c r="O34" s="22"/>
      <c r="P34" s="22"/>
    </row>
    <row r="35" spans="1:16" ht="39" customHeight="1">
      <c r="A35" s="22"/>
      <c r="B35" s="35"/>
      <c r="C35" s="1147" t="s">
        <v>530</v>
      </c>
      <c r="D35" s="1148"/>
      <c r="E35" s="1149"/>
      <c r="F35" s="36">
        <v>5.9</v>
      </c>
      <c r="G35" s="37">
        <v>6.59</v>
      </c>
      <c r="H35" s="37">
        <v>6.89</v>
      </c>
      <c r="I35" s="37">
        <v>7.09</v>
      </c>
      <c r="J35" s="38">
        <v>7.25</v>
      </c>
      <c r="K35" s="22"/>
      <c r="L35" s="22"/>
      <c r="M35" s="22"/>
      <c r="N35" s="22"/>
      <c r="O35" s="22"/>
      <c r="P35" s="22"/>
    </row>
    <row r="36" spans="1:16" ht="39" customHeight="1">
      <c r="A36" s="22"/>
      <c r="B36" s="35"/>
      <c r="C36" s="1147" t="s">
        <v>531</v>
      </c>
      <c r="D36" s="1148"/>
      <c r="E36" s="1149"/>
      <c r="F36" s="36">
        <v>5.27</v>
      </c>
      <c r="G36" s="37">
        <v>7.12</v>
      </c>
      <c r="H36" s="37">
        <v>7.83</v>
      </c>
      <c r="I36" s="37">
        <v>6.69</v>
      </c>
      <c r="J36" s="38">
        <v>5.56</v>
      </c>
      <c r="K36" s="22"/>
      <c r="L36" s="22"/>
      <c r="M36" s="22"/>
      <c r="N36" s="22"/>
      <c r="O36" s="22"/>
      <c r="P36" s="22"/>
    </row>
    <row r="37" spans="1:16" ht="39" customHeight="1">
      <c r="A37" s="22"/>
      <c r="B37" s="35"/>
      <c r="C37" s="1147" t="s">
        <v>532</v>
      </c>
      <c r="D37" s="1148"/>
      <c r="E37" s="1149"/>
      <c r="F37" s="36">
        <v>0.83</v>
      </c>
      <c r="G37" s="37">
        <v>1.83</v>
      </c>
      <c r="H37" s="37">
        <v>0.09</v>
      </c>
      <c r="I37" s="37">
        <v>0.14000000000000001</v>
      </c>
      <c r="J37" s="38">
        <v>1.3</v>
      </c>
      <c r="K37" s="22"/>
      <c r="L37" s="22"/>
      <c r="M37" s="22"/>
      <c r="N37" s="22"/>
      <c r="O37" s="22"/>
      <c r="P37" s="22"/>
    </row>
    <row r="38" spans="1:16" ht="39" customHeight="1">
      <c r="A38" s="22"/>
      <c r="B38" s="35"/>
      <c r="C38" s="1147" t="s">
        <v>533</v>
      </c>
      <c r="D38" s="1148"/>
      <c r="E38" s="1149"/>
      <c r="F38" s="36">
        <v>0.3</v>
      </c>
      <c r="G38" s="37">
        <v>0.46</v>
      </c>
      <c r="H38" s="37">
        <v>0.92</v>
      </c>
      <c r="I38" s="37">
        <v>0.26</v>
      </c>
      <c r="J38" s="38">
        <v>0.44</v>
      </c>
      <c r="K38" s="22"/>
      <c r="L38" s="22"/>
      <c r="M38" s="22"/>
      <c r="N38" s="22"/>
      <c r="O38" s="22"/>
      <c r="P38" s="22"/>
    </row>
    <row r="39" spans="1:16" ht="39" customHeight="1">
      <c r="A39" s="22"/>
      <c r="B39" s="35"/>
      <c r="C39" s="1147" t="s">
        <v>534</v>
      </c>
      <c r="D39" s="1148"/>
      <c r="E39" s="1149"/>
      <c r="F39" s="36">
        <v>0.03</v>
      </c>
      <c r="G39" s="37">
        <v>0.19</v>
      </c>
      <c r="H39" s="37">
        <v>0.33</v>
      </c>
      <c r="I39" s="37">
        <v>0.5</v>
      </c>
      <c r="J39" s="38">
        <v>0.17</v>
      </c>
      <c r="K39" s="22"/>
      <c r="L39" s="22"/>
      <c r="M39" s="22"/>
      <c r="N39" s="22"/>
      <c r="O39" s="22"/>
      <c r="P39" s="22"/>
    </row>
    <row r="40" spans="1:16" ht="39" customHeight="1">
      <c r="A40" s="22"/>
      <c r="B40" s="35"/>
      <c r="C40" s="1147" t="s">
        <v>535</v>
      </c>
      <c r="D40" s="1148"/>
      <c r="E40" s="1149"/>
      <c r="F40" s="36">
        <v>0.01</v>
      </c>
      <c r="G40" s="37">
        <v>0.03</v>
      </c>
      <c r="H40" s="37">
        <v>0.01</v>
      </c>
      <c r="I40" s="37">
        <v>0.02</v>
      </c>
      <c r="J40" s="38">
        <v>0.06</v>
      </c>
      <c r="K40" s="22"/>
      <c r="L40" s="22"/>
      <c r="M40" s="22"/>
      <c r="N40" s="22"/>
      <c r="O40" s="22"/>
      <c r="P40" s="22"/>
    </row>
    <row r="41" spans="1:16" ht="39" customHeight="1">
      <c r="A41" s="22"/>
      <c r="B41" s="35"/>
      <c r="C41" s="1147" t="s">
        <v>536</v>
      </c>
      <c r="D41" s="1148"/>
      <c r="E41" s="1149"/>
      <c r="F41" s="36">
        <v>0.13</v>
      </c>
      <c r="G41" s="37">
        <v>0</v>
      </c>
      <c r="H41" s="37">
        <v>0.01</v>
      </c>
      <c r="I41" s="37">
        <v>0</v>
      </c>
      <c r="J41" s="38">
        <v>0.01</v>
      </c>
      <c r="K41" s="22"/>
      <c r="L41" s="22"/>
      <c r="M41" s="22"/>
      <c r="N41" s="22"/>
      <c r="O41" s="22"/>
      <c r="P41" s="22"/>
    </row>
    <row r="42" spans="1:16" ht="39" customHeight="1">
      <c r="A42" s="22"/>
      <c r="B42" s="39"/>
      <c r="C42" s="1147" t="s">
        <v>537</v>
      </c>
      <c r="D42" s="1148"/>
      <c r="E42" s="1149"/>
      <c r="F42" s="36" t="s">
        <v>538</v>
      </c>
      <c r="G42" s="37" t="s">
        <v>480</v>
      </c>
      <c r="H42" s="37" t="s">
        <v>480</v>
      </c>
      <c r="I42" s="37" t="s">
        <v>480</v>
      </c>
      <c r="J42" s="38" t="s">
        <v>480</v>
      </c>
      <c r="K42" s="22"/>
      <c r="L42" s="22"/>
      <c r="M42" s="22"/>
      <c r="N42" s="22"/>
      <c r="O42" s="22"/>
      <c r="P42" s="22"/>
    </row>
    <row r="43" spans="1:16" ht="39" customHeight="1" thickBot="1">
      <c r="A43" s="22"/>
      <c r="B43" s="40"/>
      <c r="C43" s="1150" t="s">
        <v>539</v>
      </c>
      <c r="D43" s="1151"/>
      <c r="E43" s="1152"/>
      <c r="F43" s="41" t="s">
        <v>480</v>
      </c>
      <c r="G43" s="42">
        <v>0.19</v>
      </c>
      <c r="H43" s="42" t="s">
        <v>480</v>
      </c>
      <c r="I43" s="42" t="s">
        <v>480</v>
      </c>
      <c r="J43" s="43" t="s">
        <v>480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63" t="s">
        <v>11</v>
      </c>
      <c r="C45" s="1164"/>
      <c r="D45" s="58"/>
      <c r="E45" s="1169" t="s">
        <v>12</v>
      </c>
      <c r="F45" s="1169"/>
      <c r="G45" s="1169"/>
      <c r="H45" s="1169"/>
      <c r="I45" s="1169"/>
      <c r="J45" s="1170"/>
      <c r="K45" s="59">
        <v>2408</v>
      </c>
      <c r="L45" s="60">
        <v>2636</v>
      </c>
      <c r="M45" s="60">
        <v>2723</v>
      </c>
      <c r="N45" s="60">
        <v>2634</v>
      </c>
      <c r="O45" s="61">
        <v>2673</v>
      </c>
      <c r="P45" s="48"/>
      <c r="Q45" s="48"/>
      <c r="R45" s="48"/>
      <c r="S45" s="48"/>
      <c r="T45" s="48"/>
      <c r="U45" s="48"/>
    </row>
    <row r="46" spans="1:21" ht="30.75" customHeight="1">
      <c r="A46" s="48"/>
      <c r="B46" s="1165"/>
      <c r="C46" s="1166"/>
      <c r="D46" s="62"/>
      <c r="E46" s="1157" t="s">
        <v>13</v>
      </c>
      <c r="F46" s="1157"/>
      <c r="G46" s="1157"/>
      <c r="H46" s="1157"/>
      <c r="I46" s="1157"/>
      <c r="J46" s="1158"/>
      <c r="K46" s="63" t="s">
        <v>480</v>
      </c>
      <c r="L46" s="64" t="s">
        <v>480</v>
      </c>
      <c r="M46" s="64" t="s">
        <v>480</v>
      </c>
      <c r="N46" s="64" t="s">
        <v>480</v>
      </c>
      <c r="O46" s="65" t="s">
        <v>480</v>
      </c>
      <c r="P46" s="48"/>
      <c r="Q46" s="48"/>
      <c r="R46" s="48"/>
      <c r="S46" s="48"/>
      <c r="T46" s="48"/>
      <c r="U46" s="48"/>
    </row>
    <row r="47" spans="1:21" ht="30.75" customHeight="1">
      <c r="A47" s="48"/>
      <c r="B47" s="1165"/>
      <c r="C47" s="1166"/>
      <c r="D47" s="62"/>
      <c r="E47" s="1157" t="s">
        <v>14</v>
      </c>
      <c r="F47" s="1157"/>
      <c r="G47" s="1157"/>
      <c r="H47" s="1157"/>
      <c r="I47" s="1157"/>
      <c r="J47" s="1158"/>
      <c r="K47" s="63" t="s">
        <v>480</v>
      </c>
      <c r="L47" s="64" t="s">
        <v>480</v>
      </c>
      <c r="M47" s="64" t="s">
        <v>480</v>
      </c>
      <c r="N47" s="64" t="s">
        <v>480</v>
      </c>
      <c r="O47" s="65" t="s">
        <v>480</v>
      </c>
      <c r="P47" s="48"/>
      <c r="Q47" s="48"/>
      <c r="R47" s="48"/>
      <c r="S47" s="48"/>
      <c r="T47" s="48"/>
      <c r="U47" s="48"/>
    </row>
    <row r="48" spans="1:21" ht="30.75" customHeight="1">
      <c r="A48" s="48"/>
      <c r="B48" s="1165"/>
      <c r="C48" s="1166"/>
      <c r="D48" s="62"/>
      <c r="E48" s="1157" t="s">
        <v>15</v>
      </c>
      <c r="F48" s="1157"/>
      <c r="G48" s="1157"/>
      <c r="H48" s="1157"/>
      <c r="I48" s="1157"/>
      <c r="J48" s="1158"/>
      <c r="K48" s="63">
        <v>1465</v>
      </c>
      <c r="L48" s="64">
        <v>1448</v>
      </c>
      <c r="M48" s="64">
        <v>1181</v>
      </c>
      <c r="N48" s="64">
        <v>1212</v>
      </c>
      <c r="O48" s="65">
        <v>1162</v>
      </c>
      <c r="P48" s="48"/>
      <c r="Q48" s="48"/>
      <c r="R48" s="48"/>
      <c r="S48" s="48"/>
      <c r="T48" s="48"/>
      <c r="U48" s="48"/>
    </row>
    <row r="49" spans="1:21" ht="30.75" customHeight="1">
      <c r="A49" s="48"/>
      <c r="B49" s="1165"/>
      <c r="C49" s="1166"/>
      <c r="D49" s="62"/>
      <c r="E49" s="1157" t="s">
        <v>16</v>
      </c>
      <c r="F49" s="1157"/>
      <c r="G49" s="1157"/>
      <c r="H49" s="1157"/>
      <c r="I49" s="1157"/>
      <c r="J49" s="1158"/>
      <c r="K49" s="63">
        <v>2</v>
      </c>
      <c r="L49" s="64">
        <v>3</v>
      </c>
      <c r="M49" s="64">
        <v>9</v>
      </c>
      <c r="N49" s="64">
        <v>11</v>
      </c>
      <c r="O49" s="65">
        <v>35</v>
      </c>
      <c r="P49" s="48"/>
      <c r="Q49" s="48"/>
      <c r="R49" s="48"/>
      <c r="S49" s="48"/>
      <c r="T49" s="48"/>
      <c r="U49" s="48"/>
    </row>
    <row r="50" spans="1:21" ht="30.75" customHeight="1">
      <c r="A50" s="48"/>
      <c r="B50" s="1165"/>
      <c r="C50" s="1166"/>
      <c r="D50" s="62"/>
      <c r="E50" s="1157" t="s">
        <v>17</v>
      </c>
      <c r="F50" s="1157"/>
      <c r="G50" s="1157"/>
      <c r="H50" s="1157"/>
      <c r="I50" s="1157"/>
      <c r="J50" s="1158"/>
      <c r="K50" s="63">
        <v>81</v>
      </c>
      <c r="L50" s="64" t="s">
        <v>480</v>
      </c>
      <c r="M50" s="64" t="s">
        <v>480</v>
      </c>
      <c r="N50" s="64" t="s">
        <v>480</v>
      </c>
      <c r="O50" s="65" t="s">
        <v>480</v>
      </c>
      <c r="P50" s="48"/>
      <c r="Q50" s="48"/>
      <c r="R50" s="48"/>
      <c r="S50" s="48"/>
      <c r="T50" s="48"/>
      <c r="U50" s="48"/>
    </row>
    <row r="51" spans="1:21" ht="30.75" customHeight="1">
      <c r="A51" s="48"/>
      <c r="B51" s="1167"/>
      <c r="C51" s="1168"/>
      <c r="D51" s="66"/>
      <c r="E51" s="1157" t="s">
        <v>18</v>
      </c>
      <c r="F51" s="1157"/>
      <c r="G51" s="1157"/>
      <c r="H51" s="1157"/>
      <c r="I51" s="1157"/>
      <c r="J51" s="1158"/>
      <c r="K51" s="63">
        <v>2</v>
      </c>
      <c r="L51" s="64">
        <v>2</v>
      </c>
      <c r="M51" s="64">
        <v>2</v>
      </c>
      <c r="N51" s="64">
        <v>2</v>
      </c>
      <c r="O51" s="65">
        <v>1</v>
      </c>
      <c r="P51" s="48"/>
      <c r="Q51" s="48"/>
      <c r="R51" s="48"/>
      <c r="S51" s="48"/>
      <c r="T51" s="48"/>
      <c r="U51" s="48"/>
    </row>
    <row r="52" spans="1:21" ht="30.75" customHeight="1">
      <c r="A52" s="48"/>
      <c r="B52" s="1155" t="s">
        <v>19</v>
      </c>
      <c r="C52" s="1156"/>
      <c r="D52" s="66"/>
      <c r="E52" s="1157" t="s">
        <v>20</v>
      </c>
      <c r="F52" s="1157"/>
      <c r="G52" s="1157"/>
      <c r="H52" s="1157"/>
      <c r="I52" s="1157"/>
      <c r="J52" s="1158"/>
      <c r="K52" s="63">
        <v>2681</v>
      </c>
      <c r="L52" s="64">
        <v>2700</v>
      </c>
      <c r="M52" s="64">
        <v>2743</v>
      </c>
      <c r="N52" s="64">
        <v>2663</v>
      </c>
      <c r="O52" s="65">
        <v>2611</v>
      </c>
      <c r="P52" s="48"/>
      <c r="Q52" s="48"/>
      <c r="R52" s="48"/>
      <c r="S52" s="48"/>
      <c r="T52" s="48"/>
      <c r="U52" s="48"/>
    </row>
    <row r="53" spans="1:21" ht="30.75" customHeight="1" thickBot="1">
      <c r="A53" s="48"/>
      <c r="B53" s="1159" t="s">
        <v>21</v>
      </c>
      <c r="C53" s="1160"/>
      <c r="D53" s="67"/>
      <c r="E53" s="1161" t="s">
        <v>22</v>
      </c>
      <c r="F53" s="1161"/>
      <c r="G53" s="1161"/>
      <c r="H53" s="1161"/>
      <c r="I53" s="1161"/>
      <c r="J53" s="1162"/>
      <c r="K53" s="68">
        <v>1277</v>
      </c>
      <c r="L53" s="69">
        <v>1389</v>
      </c>
      <c r="M53" s="69">
        <v>1172</v>
      </c>
      <c r="N53" s="69">
        <v>1196</v>
      </c>
      <c r="O53" s="70">
        <v>1260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183" t="s">
        <v>24</v>
      </c>
      <c r="C41" s="1184"/>
      <c r="D41" s="81"/>
      <c r="E41" s="1185" t="s">
        <v>25</v>
      </c>
      <c r="F41" s="1185"/>
      <c r="G41" s="1185"/>
      <c r="H41" s="1186"/>
      <c r="I41" s="82">
        <v>24703</v>
      </c>
      <c r="J41" s="83">
        <v>25991</v>
      </c>
      <c r="K41" s="83">
        <v>25616</v>
      </c>
      <c r="L41" s="83">
        <v>26529</v>
      </c>
      <c r="M41" s="84">
        <v>26341</v>
      </c>
    </row>
    <row r="42" spans="2:13" ht="27.75" customHeight="1">
      <c r="B42" s="1173"/>
      <c r="C42" s="1174"/>
      <c r="D42" s="85"/>
      <c r="E42" s="1177" t="s">
        <v>26</v>
      </c>
      <c r="F42" s="1177"/>
      <c r="G42" s="1177"/>
      <c r="H42" s="1178"/>
      <c r="I42" s="86" t="s">
        <v>480</v>
      </c>
      <c r="J42" s="87" t="s">
        <v>480</v>
      </c>
      <c r="K42" s="87" t="s">
        <v>480</v>
      </c>
      <c r="L42" s="87" t="s">
        <v>480</v>
      </c>
      <c r="M42" s="88" t="s">
        <v>480</v>
      </c>
    </row>
    <row r="43" spans="2:13" ht="27.75" customHeight="1">
      <c r="B43" s="1173"/>
      <c r="C43" s="1174"/>
      <c r="D43" s="85"/>
      <c r="E43" s="1177" t="s">
        <v>27</v>
      </c>
      <c r="F43" s="1177"/>
      <c r="G43" s="1177"/>
      <c r="H43" s="1178"/>
      <c r="I43" s="86">
        <v>16880</v>
      </c>
      <c r="J43" s="87">
        <v>15514</v>
      </c>
      <c r="K43" s="87">
        <v>13735</v>
      </c>
      <c r="L43" s="87">
        <v>12191</v>
      </c>
      <c r="M43" s="88">
        <v>10673</v>
      </c>
    </row>
    <row r="44" spans="2:13" ht="27.75" customHeight="1">
      <c r="B44" s="1173"/>
      <c r="C44" s="1174"/>
      <c r="D44" s="85"/>
      <c r="E44" s="1177" t="s">
        <v>28</v>
      </c>
      <c r="F44" s="1177"/>
      <c r="G44" s="1177"/>
      <c r="H44" s="1178"/>
      <c r="I44" s="86">
        <v>66</v>
      </c>
      <c r="J44" s="87">
        <v>738</v>
      </c>
      <c r="K44" s="87">
        <v>831</v>
      </c>
      <c r="L44" s="87">
        <v>979</v>
      </c>
      <c r="M44" s="88">
        <v>972</v>
      </c>
    </row>
    <row r="45" spans="2:13" ht="27.75" customHeight="1">
      <c r="B45" s="1173"/>
      <c r="C45" s="1174"/>
      <c r="D45" s="85"/>
      <c r="E45" s="1177" t="s">
        <v>29</v>
      </c>
      <c r="F45" s="1177"/>
      <c r="G45" s="1177"/>
      <c r="H45" s="1178"/>
      <c r="I45" s="86">
        <v>4900</v>
      </c>
      <c r="J45" s="87">
        <v>4098</v>
      </c>
      <c r="K45" s="87">
        <v>3988</v>
      </c>
      <c r="L45" s="87">
        <v>3730</v>
      </c>
      <c r="M45" s="88">
        <v>3554</v>
      </c>
    </row>
    <row r="46" spans="2:13" ht="27.75" customHeight="1">
      <c r="B46" s="1173"/>
      <c r="C46" s="1174"/>
      <c r="D46" s="89"/>
      <c r="E46" s="1177" t="s">
        <v>30</v>
      </c>
      <c r="F46" s="1177"/>
      <c r="G46" s="1177"/>
      <c r="H46" s="1178"/>
      <c r="I46" s="86" t="s">
        <v>480</v>
      </c>
      <c r="J46" s="87" t="s">
        <v>480</v>
      </c>
      <c r="K46" s="87" t="s">
        <v>480</v>
      </c>
      <c r="L46" s="87" t="s">
        <v>480</v>
      </c>
      <c r="M46" s="88" t="s">
        <v>480</v>
      </c>
    </row>
    <row r="47" spans="2:13" ht="27.75" customHeight="1">
      <c r="B47" s="1173"/>
      <c r="C47" s="1174"/>
      <c r="D47" s="90"/>
      <c r="E47" s="1187" t="s">
        <v>31</v>
      </c>
      <c r="F47" s="1188"/>
      <c r="G47" s="1188"/>
      <c r="H47" s="1189"/>
      <c r="I47" s="86" t="s">
        <v>480</v>
      </c>
      <c r="J47" s="87" t="s">
        <v>480</v>
      </c>
      <c r="K47" s="87" t="s">
        <v>480</v>
      </c>
      <c r="L47" s="87" t="s">
        <v>480</v>
      </c>
      <c r="M47" s="88" t="s">
        <v>480</v>
      </c>
    </row>
    <row r="48" spans="2:13" ht="27.75" customHeight="1">
      <c r="B48" s="1173"/>
      <c r="C48" s="1174"/>
      <c r="D48" s="85"/>
      <c r="E48" s="1177" t="s">
        <v>32</v>
      </c>
      <c r="F48" s="1177"/>
      <c r="G48" s="1177"/>
      <c r="H48" s="1178"/>
      <c r="I48" s="86" t="s">
        <v>480</v>
      </c>
      <c r="J48" s="87" t="s">
        <v>480</v>
      </c>
      <c r="K48" s="87" t="s">
        <v>480</v>
      </c>
      <c r="L48" s="87" t="s">
        <v>480</v>
      </c>
      <c r="M48" s="88" t="s">
        <v>480</v>
      </c>
    </row>
    <row r="49" spans="2:13" ht="27.75" customHeight="1">
      <c r="B49" s="1175"/>
      <c r="C49" s="1176"/>
      <c r="D49" s="85"/>
      <c r="E49" s="1177" t="s">
        <v>33</v>
      </c>
      <c r="F49" s="1177"/>
      <c r="G49" s="1177"/>
      <c r="H49" s="1178"/>
      <c r="I49" s="86" t="s">
        <v>480</v>
      </c>
      <c r="J49" s="87" t="s">
        <v>480</v>
      </c>
      <c r="K49" s="87" t="s">
        <v>480</v>
      </c>
      <c r="L49" s="87" t="s">
        <v>480</v>
      </c>
      <c r="M49" s="88" t="s">
        <v>480</v>
      </c>
    </row>
    <row r="50" spans="2:13" ht="27.75" customHeight="1">
      <c r="B50" s="1171" t="s">
        <v>34</v>
      </c>
      <c r="C50" s="1172"/>
      <c r="D50" s="91"/>
      <c r="E50" s="1177" t="s">
        <v>35</v>
      </c>
      <c r="F50" s="1177"/>
      <c r="G50" s="1177"/>
      <c r="H50" s="1178"/>
      <c r="I50" s="86">
        <v>2122</v>
      </c>
      <c r="J50" s="87">
        <v>2409</v>
      </c>
      <c r="K50" s="87">
        <v>2142</v>
      </c>
      <c r="L50" s="87">
        <v>2164</v>
      </c>
      <c r="M50" s="88">
        <v>2175</v>
      </c>
    </row>
    <row r="51" spans="2:13" ht="27.75" customHeight="1">
      <c r="B51" s="1173"/>
      <c r="C51" s="1174"/>
      <c r="D51" s="85"/>
      <c r="E51" s="1177" t="s">
        <v>36</v>
      </c>
      <c r="F51" s="1177"/>
      <c r="G51" s="1177"/>
      <c r="H51" s="1178"/>
      <c r="I51" s="86">
        <v>6299</v>
      </c>
      <c r="J51" s="87">
        <v>5810</v>
      </c>
      <c r="K51" s="87">
        <v>5460</v>
      </c>
      <c r="L51" s="87">
        <v>4773</v>
      </c>
      <c r="M51" s="88">
        <v>4356</v>
      </c>
    </row>
    <row r="52" spans="2:13" ht="27.75" customHeight="1">
      <c r="B52" s="1175"/>
      <c r="C52" s="1176"/>
      <c r="D52" s="85"/>
      <c r="E52" s="1177" t="s">
        <v>37</v>
      </c>
      <c r="F52" s="1177"/>
      <c r="G52" s="1177"/>
      <c r="H52" s="1178"/>
      <c r="I52" s="86">
        <v>26003</v>
      </c>
      <c r="J52" s="87">
        <v>25900</v>
      </c>
      <c r="K52" s="87">
        <v>25530</v>
      </c>
      <c r="L52" s="87">
        <v>25773</v>
      </c>
      <c r="M52" s="88">
        <v>25005</v>
      </c>
    </row>
    <row r="53" spans="2:13" ht="27.75" customHeight="1" thickBot="1">
      <c r="B53" s="1179" t="s">
        <v>21</v>
      </c>
      <c r="C53" s="1180"/>
      <c r="D53" s="92"/>
      <c r="E53" s="1181" t="s">
        <v>38</v>
      </c>
      <c r="F53" s="1181"/>
      <c r="G53" s="1181"/>
      <c r="H53" s="1182"/>
      <c r="I53" s="93">
        <v>12125</v>
      </c>
      <c r="J53" s="94">
        <v>12222</v>
      </c>
      <c r="K53" s="94">
        <v>11038</v>
      </c>
      <c r="L53" s="94">
        <v>10720</v>
      </c>
      <c r="M53" s="95">
        <v>10004</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519</v>
      </c>
      <c r="G2" s="113"/>
      <c r="H2" s="114"/>
    </row>
    <row r="3" spans="1:8">
      <c r="A3" s="110" t="s">
        <v>512</v>
      </c>
      <c r="B3" s="115"/>
      <c r="C3" s="116"/>
      <c r="D3" s="117">
        <v>24028</v>
      </c>
      <c r="E3" s="118"/>
      <c r="F3" s="119">
        <v>50880</v>
      </c>
      <c r="G3" s="120"/>
      <c r="H3" s="121"/>
    </row>
    <row r="4" spans="1:8">
      <c r="A4" s="122"/>
      <c r="B4" s="123"/>
      <c r="C4" s="124"/>
      <c r="D4" s="125">
        <v>14703</v>
      </c>
      <c r="E4" s="126"/>
      <c r="F4" s="127">
        <v>26879</v>
      </c>
      <c r="G4" s="128"/>
      <c r="H4" s="129"/>
    </row>
    <row r="5" spans="1:8">
      <c r="A5" s="110" t="s">
        <v>514</v>
      </c>
      <c r="B5" s="115"/>
      <c r="C5" s="116"/>
      <c r="D5" s="117">
        <v>24115</v>
      </c>
      <c r="E5" s="118"/>
      <c r="F5" s="119">
        <v>63956</v>
      </c>
      <c r="G5" s="120"/>
      <c r="H5" s="121"/>
    </row>
    <row r="6" spans="1:8">
      <c r="A6" s="122"/>
      <c r="B6" s="123"/>
      <c r="C6" s="124"/>
      <c r="D6" s="125">
        <v>12328</v>
      </c>
      <c r="E6" s="126"/>
      <c r="F6" s="127">
        <v>29239</v>
      </c>
      <c r="G6" s="128"/>
      <c r="H6" s="129"/>
    </row>
    <row r="7" spans="1:8">
      <c r="A7" s="110" t="s">
        <v>515</v>
      </c>
      <c r="B7" s="115"/>
      <c r="C7" s="116"/>
      <c r="D7" s="117">
        <v>25413</v>
      </c>
      <c r="E7" s="118"/>
      <c r="F7" s="119">
        <v>66255</v>
      </c>
      <c r="G7" s="120"/>
      <c r="H7" s="121"/>
    </row>
    <row r="8" spans="1:8">
      <c r="A8" s="122"/>
      <c r="B8" s="123"/>
      <c r="C8" s="124"/>
      <c r="D8" s="125">
        <v>13779</v>
      </c>
      <c r="E8" s="126"/>
      <c r="F8" s="127">
        <v>31822</v>
      </c>
      <c r="G8" s="128"/>
      <c r="H8" s="129"/>
    </row>
    <row r="9" spans="1:8">
      <c r="A9" s="110" t="s">
        <v>516</v>
      </c>
      <c r="B9" s="115"/>
      <c r="C9" s="116"/>
      <c r="D9" s="117">
        <v>60692</v>
      </c>
      <c r="E9" s="118"/>
      <c r="F9" s="119">
        <v>47278</v>
      </c>
      <c r="G9" s="120"/>
      <c r="H9" s="121"/>
    </row>
    <row r="10" spans="1:8">
      <c r="A10" s="122"/>
      <c r="B10" s="123"/>
      <c r="C10" s="124"/>
      <c r="D10" s="125">
        <v>32946</v>
      </c>
      <c r="E10" s="126"/>
      <c r="F10" s="127">
        <v>24096</v>
      </c>
      <c r="G10" s="128"/>
      <c r="H10" s="129"/>
    </row>
    <row r="11" spans="1:8">
      <c r="A11" s="110" t="s">
        <v>517</v>
      </c>
      <c r="B11" s="115"/>
      <c r="C11" s="116"/>
      <c r="D11" s="117">
        <v>42611</v>
      </c>
      <c r="E11" s="118"/>
      <c r="F11" s="119">
        <v>44504</v>
      </c>
      <c r="G11" s="120"/>
      <c r="H11" s="121"/>
    </row>
    <row r="12" spans="1:8">
      <c r="A12" s="122"/>
      <c r="B12" s="123"/>
      <c r="C12" s="130"/>
      <c r="D12" s="125">
        <v>20196</v>
      </c>
      <c r="E12" s="126"/>
      <c r="F12" s="127">
        <v>25876</v>
      </c>
      <c r="G12" s="128"/>
      <c r="H12" s="129"/>
    </row>
    <row r="13" spans="1:8">
      <c r="A13" s="110"/>
      <c r="B13" s="115"/>
      <c r="C13" s="131"/>
      <c r="D13" s="132">
        <v>35372</v>
      </c>
      <c r="E13" s="133"/>
      <c r="F13" s="134">
        <v>54575</v>
      </c>
      <c r="G13" s="135"/>
      <c r="H13" s="121"/>
    </row>
    <row r="14" spans="1:8">
      <c r="A14" s="122"/>
      <c r="B14" s="123"/>
      <c r="C14" s="124"/>
      <c r="D14" s="125">
        <v>18790</v>
      </c>
      <c r="E14" s="126"/>
      <c r="F14" s="127">
        <v>27582</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5.32</v>
      </c>
      <c r="C19" s="136">
        <f>ROUND(VALUE(SUBSTITUTE(実質収支比率等に係る経年分析!G$48,"▲","-")),2)</f>
        <v>7.26</v>
      </c>
      <c r="D19" s="136">
        <f>ROUND(VALUE(SUBSTITUTE(実質収支比率等に係る経年分析!H$48,"▲","-")),2)</f>
        <v>7.93</v>
      </c>
      <c r="E19" s="136">
        <f>ROUND(VALUE(SUBSTITUTE(実質収支比率等に係る経年分析!I$48,"▲","-")),2)</f>
        <v>6.76</v>
      </c>
      <c r="F19" s="136">
        <f>ROUND(VALUE(SUBSTITUTE(実質収支比率等に係る経年分析!J$48,"▲","-")),2)</f>
        <v>5.36</v>
      </c>
    </row>
    <row r="20" spans="1:11">
      <c r="A20" s="136" t="s">
        <v>43</v>
      </c>
      <c r="B20" s="136">
        <f>ROUND(VALUE(SUBSTITUTE(実質収支比率等に係る経年分析!F$47,"▲","-")),2)</f>
        <v>8.57</v>
      </c>
      <c r="C20" s="136">
        <f>ROUND(VALUE(SUBSTITUTE(実質収支比率等に係る経年分析!G$47,"▲","-")),2)</f>
        <v>11.72</v>
      </c>
      <c r="D20" s="136">
        <f>ROUND(VALUE(SUBSTITUTE(実質収支比率等に係る経年分析!H$47,"▲","-")),2)</f>
        <v>11.36</v>
      </c>
      <c r="E20" s="136">
        <f>ROUND(VALUE(SUBSTITUTE(実質収支比率等に係る経年分析!I$47,"▲","-")),2)</f>
        <v>11.34</v>
      </c>
      <c r="F20" s="136">
        <f>ROUND(VALUE(SUBSTITUTE(実質収支比率等に係る経年分析!J$47,"▲","-")),2)</f>
        <v>9.65</v>
      </c>
    </row>
    <row r="21" spans="1:11">
      <c r="A21" s="136" t="s">
        <v>44</v>
      </c>
      <c r="B21" s="136">
        <f>IF(ISNUMBER(VALUE(SUBSTITUTE(実質収支比率等に係る経年分析!F$49,"▲","-"))),ROUND(VALUE(SUBSTITUTE(実質収支比率等に係る経年分析!F$49,"▲","-")),2),NA())</f>
        <v>-5.83</v>
      </c>
      <c r="C21" s="136">
        <f>IF(ISNUMBER(VALUE(SUBSTITUTE(実質収支比率等に係る経年分析!G$49,"▲","-"))),ROUND(VALUE(SUBSTITUTE(実質収支比率等に係る経年分析!G$49,"▲","-")),2),NA())</f>
        <v>2.46</v>
      </c>
      <c r="D21" s="136">
        <f>IF(ISNUMBER(VALUE(SUBSTITUTE(実質収支比率等に係る経年分析!H$49,"▲","-"))),ROUND(VALUE(SUBSTITUTE(実質収支比率等に係る経年分析!H$49,"▲","-")),2),NA())</f>
        <v>-3.64</v>
      </c>
      <c r="E21" s="136">
        <f>IF(ISNUMBER(VALUE(SUBSTITUTE(実質収支比率等に係る経年分析!I$49,"▲","-"))),ROUND(VALUE(SUBSTITUTE(実質収支比率等に係る経年分析!I$49,"▲","-")),2),NA())</f>
        <v>-4.82</v>
      </c>
      <c r="F21" s="136">
        <f>IF(ISNUMBER(VALUE(SUBSTITUTE(実質収支比率等に係る経年分析!J$49,"▲","-"))),ROUND(VALUE(SUBSTITUTE(実質収支比率等に係る経年分析!J$49,"▲","-")),2),NA())</f>
        <v>-6.7</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0.19</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f>IF(ROUND(VALUE(SUBSTITUTE(連結実質赤字比率に係る赤字・黒字の構成分析!F$42,"▲", "-")), 2) &lt; 0, ABS(ROUND(VALUE(SUBSTITUTE(連結実質赤字比率に係る赤字・黒字の構成分析!F$42,"▲", "-")), 2)), NA())</f>
        <v>1.08</v>
      </c>
      <c r="C28" s="137" t="e">
        <f>IF(ROUND(VALUE(SUBSTITUTE(連結実質赤字比率に係る赤字・黒字の構成分析!F$42,"▲", "-")), 2) &gt;= 0, ABS(ROUND(VALUE(SUBSTITUTE(連結実質赤字比率に係る赤字・黒字の構成分析!F$42,"▲", "-")), 2)), NA())</f>
        <v>#N/A</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0.13</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c r="A30" s="137" t="str">
        <f>IF(連結実質赤字比率に係る赤字・黒字の構成分析!C$40="",NA(),連結実質赤字比率に係る赤字・黒字の構成分析!C$40)</f>
        <v>住宅新築資金等貸付金特別会計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0.06</v>
      </c>
    </row>
    <row r="31" spans="1:11">
      <c r="A31" s="137" t="str">
        <f>IF(連結実質赤字比率に係る赤字・黒字の構成分析!C$39="",NA(),連結実質赤字比率に係る赤字・黒字の構成分析!C$39)</f>
        <v>土地区画整理事業特別会計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0.19</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0.33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0.17</v>
      </c>
    </row>
    <row r="32" spans="1:11">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0.46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0.92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0.44</v>
      </c>
    </row>
    <row r="33" spans="1:16">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0.83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1.83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0.14000000000000001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1.3</v>
      </c>
    </row>
    <row r="34" spans="1:16">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5.27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7.12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7.83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6.69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5.56</v>
      </c>
    </row>
    <row r="35" spans="1:16">
      <c r="A35" s="137" t="str">
        <f>IF(連結実質赤字比率に係る赤字・黒字の構成分析!C$35="",NA(),連結実質赤字比率に係る赤字・黒字の構成分析!C$35)</f>
        <v>下水道事業会計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6.59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6.89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7.09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7.25</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12.75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14.67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15.76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16.98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15.92</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2681</v>
      </c>
      <c r="E42" s="138"/>
      <c r="F42" s="138"/>
      <c r="G42" s="138">
        <f>'実質公債費比率（分子）の構造'!L$52</f>
        <v>2700</v>
      </c>
      <c r="H42" s="138"/>
      <c r="I42" s="138"/>
      <c r="J42" s="138">
        <f>'実質公債費比率（分子）の構造'!M$52</f>
        <v>2743</v>
      </c>
      <c r="K42" s="138"/>
      <c r="L42" s="138"/>
      <c r="M42" s="138">
        <f>'実質公債費比率（分子）の構造'!N$52</f>
        <v>2663</v>
      </c>
      <c r="N42" s="138"/>
      <c r="O42" s="138"/>
      <c r="P42" s="138">
        <f>'実質公債費比率（分子）の構造'!O$52</f>
        <v>2611</v>
      </c>
    </row>
    <row r="43" spans="1:16">
      <c r="A43" s="138" t="s">
        <v>52</v>
      </c>
      <c r="B43" s="138">
        <f>'実質公債費比率（分子）の構造'!K$51</f>
        <v>2</v>
      </c>
      <c r="C43" s="138"/>
      <c r="D43" s="138"/>
      <c r="E43" s="138">
        <f>'実質公債費比率（分子）の構造'!L$51</f>
        <v>2</v>
      </c>
      <c r="F43" s="138"/>
      <c r="G43" s="138"/>
      <c r="H43" s="138">
        <f>'実質公債費比率（分子）の構造'!M$51</f>
        <v>2</v>
      </c>
      <c r="I43" s="138"/>
      <c r="J43" s="138"/>
      <c r="K43" s="138">
        <f>'実質公債費比率（分子）の構造'!N$51</f>
        <v>2</v>
      </c>
      <c r="L43" s="138"/>
      <c r="M43" s="138"/>
      <c r="N43" s="138">
        <f>'実質公債費比率（分子）の構造'!O$51</f>
        <v>1</v>
      </c>
      <c r="O43" s="138"/>
      <c r="P43" s="138"/>
    </row>
    <row r="44" spans="1:16">
      <c r="A44" s="138" t="s">
        <v>53</v>
      </c>
      <c r="B44" s="138">
        <f>'実質公債費比率（分子）の構造'!K$50</f>
        <v>81</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2</v>
      </c>
      <c r="C45" s="138"/>
      <c r="D45" s="138"/>
      <c r="E45" s="138">
        <f>'実質公債費比率（分子）の構造'!L$49</f>
        <v>3</v>
      </c>
      <c r="F45" s="138"/>
      <c r="G45" s="138"/>
      <c r="H45" s="138">
        <f>'実質公債費比率（分子）の構造'!M$49</f>
        <v>9</v>
      </c>
      <c r="I45" s="138"/>
      <c r="J45" s="138"/>
      <c r="K45" s="138">
        <f>'実質公債費比率（分子）の構造'!N$49</f>
        <v>11</v>
      </c>
      <c r="L45" s="138"/>
      <c r="M45" s="138"/>
      <c r="N45" s="138">
        <f>'実質公債費比率（分子）の構造'!O$49</f>
        <v>35</v>
      </c>
      <c r="O45" s="138"/>
      <c r="P45" s="138"/>
    </row>
    <row r="46" spans="1:16">
      <c r="A46" s="138" t="s">
        <v>55</v>
      </c>
      <c r="B46" s="138">
        <f>'実質公債費比率（分子）の構造'!K$48</f>
        <v>1465</v>
      </c>
      <c r="C46" s="138"/>
      <c r="D46" s="138"/>
      <c r="E46" s="138">
        <f>'実質公債費比率（分子）の構造'!L$48</f>
        <v>1448</v>
      </c>
      <c r="F46" s="138"/>
      <c r="G46" s="138"/>
      <c r="H46" s="138">
        <f>'実質公債費比率（分子）の構造'!M$48</f>
        <v>1181</v>
      </c>
      <c r="I46" s="138"/>
      <c r="J46" s="138"/>
      <c r="K46" s="138">
        <f>'実質公債費比率（分子）の構造'!N$48</f>
        <v>1212</v>
      </c>
      <c r="L46" s="138"/>
      <c r="M46" s="138"/>
      <c r="N46" s="138">
        <f>'実質公債費比率（分子）の構造'!O$48</f>
        <v>1162</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2408</v>
      </c>
      <c r="C49" s="138"/>
      <c r="D49" s="138"/>
      <c r="E49" s="138">
        <f>'実質公債費比率（分子）の構造'!L$45</f>
        <v>2636</v>
      </c>
      <c r="F49" s="138"/>
      <c r="G49" s="138"/>
      <c r="H49" s="138">
        <f>'実質公債費比率（分子）の構造'!M$45</f>
        <v>2723</v>
      </c>
      <c r="I49" s="138"/>
      <c r="J49" s="138"/>
      <c r="K49" s="138">
        <f>'実質公債費比率（分子）の構造'!N$45</f>
        <v>2634</v>
      </c>
      <c r="L49" s="138"/>
      <c r="M49" s="138"/>
      <c r="N49" s="138">
        <f>'実質公債費比率（分子）の構造'!O$45</f>
        <v>2673</v>
      </c>
      <c r="O49" s="138"/>
      <c r="P49" s="138"/>
    </row>
    <row r="50" spans="1:16">
      <c r="A50" s="138" t="s">
        <v>59</v>
      </c>
      <c r="B50" s="138" t="e">
        <f>NA()</f>
        <v>#N/A</v>
      </c>
      <c r="C50" s="138">
        <f>IF(ISNUMBER('実質公債費比率（分子）の構造'!K$53),'実質公債費比率（分子）の構造'!K$53,NA())</f>
        <v>1277</v>
      </c>
      <c r="D50" s="138" t="e">
        <f>NA()</f>
        <v>#N/A</v>
      </c>
      <c r="E50" s="138" t="e">
        <f>NA()</f>
        <v>#N/A</v>
      </c>
      <c r="F50" s="138">
        <f>IF(ISNUMBER('実質公債費比率（分子）の構造'!L$53),'実質公債費比率（分子）の構造'!L$53,NA())</f>
        <v>1389</v>
      </c>
      <c r="G50" s="138" t="e">
        <f>NA()</f>
        <v>#N/A</v>
      </c>
      <c r="H50" s="138" t="e">
        <f>NA()</f>
        <v>#N/A</v>
      </c>
      <c r="I50" s="138">
        <f>IF(ISNUMBER('実質公債費比率（分子）の構造'!M$53),'実質公債費比率（分子）の構造'!M$53,NA())</f>
        <v>1172</v>
      </c>
      <c r="J50" s="138" t="e">
        <f>NA()</f>
        <v>#N/A</v>
      </c>
      <c r="K50" s="138" t="e">
        <f>NA()</f>
        <v>#N/A</v>
      </c>
      <c r="L50" s="138">
        <f>IF(ISNUMBER('実質公債費比率（分子）の構造'!N$53),'実質公債費比率（分子）の構造'!N$53,NA())</f>
        <v>1196</v>
      </c>
      <c r="M50" s="138" t="e">
        <f>NA()</f>
        <v>#N/A</v>
      </c>
      <c r="N50" s="138" t="e">
        <f>NA()</f>
        <v>#N/A</v>
      </c>
      <c r="O50" s="138">
        <f>IF(ISNUMBER('実質公債費比率（分子）の構造'!O$53),'実質公債費比率（分子）の構造'!O$53,NA())</f>
        <v>1260</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26003</v>
      </c>
      <c r="E56" s="137"/>
      <c r="F56" s="137"/>
      <c r="G56" s="137">
        <f>'将来負担比率（分子）の構造'!J$52</f>
        <v>25900</v>
      </c>
      <c r="H56" s="137"/>
      <c r="I56" s="137"/>
      <c r="J56" s="137">
        <f>'将来負担比率（分子）の構造'!K$52</f>
        <v>25530</v>
      </c>
      <c r="K56" s="137"/>
      <c r="L56" s="137"/>
      <c r="M56" s="137">
        <f>'将来負担比率（分子）の構造'!L$52</f>
        <v>25773</v>
      </c>
      <c r="N56" s="137"/>
      <c r="O56" s="137"/>
      <c r="P56" s="137">
        <f>'将来負担比率（分子）の構造'!M$52</f>
        <v>25005</v>
      </c>
    </row>
    <row r="57" spans="1:16">
      <c r="A57" s="137" t="s">
        <v>36</v>
      </c>
      <c r="B57" s="137"/>
      <c r="C57" s="137"/>
      <c r="D57" s="137">
        <f>'将来負担比率（分子）の構造'!I$51</f>
        <v>6299</v>
      </c>
      <c r="E57" s="137"/>
      <c r="F57" s="137"/>
      <c r="G57" s="137">
        <f>'将来負担比率（分子）の構造'!J$51</f>
        <v>5810</v>
      </c>
      <c r="H57" s="137"/>
      <c r="I57" s="137"/>
      <c r="J57" s="137">
        <f>'将来負担比率（分子）の構造'!K$51</f>
        <v>5460</v>
      </c>
      <c r="K57" s="137"/>
      <c r="L57" s="137"/>
      <c r="M57" s="137">
        <f>'将来負担比率（分子）の構造'!L$51</f>
        <v>4773</v>
      </c>
      <c r="N57" s="137"/>
      <c r="O57" s="137"/>
      <c r="P57" s="137">
        <f>'将来負担比率（分子）の構造'!M$51</f>
        <v>4356</v>
      </c>
    </row>
    <row r="58" spans="1:16">
      <c r="A58" s="137" t="s">
        <v>35</v>
      </c>
      <c r="B58" s="137"/>
      <c r="C58" s="137"/>
      <c r="D58" s="137">
        <f>'将来負担比率（分子）の構造'!I$50</f>
        <v>2122</v>
      </c>
      <c r="E58" s="137"/>
      <c r="F58" s="137"/>
      <c r="G58" s="137">
        <f>'将来負担比率（分子）の構造'!J$50</f>
        <v>2409</v>
      </c>
      <c r="H58" s="137"/>
      <c r="I58" s="137"/>
      <c r="J58" s="137">
        <f>'将来負担比率（分子）の構造'!K$50</f>
        <v>2142</v>
      </c>
      <c r="K58" s="137"/>
      <c r="L58" s="137"/>
      <c r="M58" s="137">
        <f>'将来負担比率（分子）の構造'!L$50</f>
        <v>2164</v>
      </c>
      <c r="N58" s="137"/>
      <c r="O58" s="137"/>
      <c r="P58" s="137">
        <f>'将来負担比率（分子）の構造'!M$50</f>
        <v>2175</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4900</v>
      </c>
      <c r="C62" s="137"/>
      <c r="D62" s="137"/>
      <c r="E62" s="137">
        <f>'将来負担比率（分子）の構造'!J$45</f>
        <v>4098</v>
      </c>
      <c r="F62" s="137"/>
      <c r="G62" s="137"/>
      <c r="H62" s="137">
        <f>'将来負担比率（分子）の構造'!K$45</f>
        <v>3988</v>
      </c>
      <c r="I62" s="137"/>
      <c r="J62" s="137"/>
      <c r="K62" s="137">
        <f>'将来負担比率（分子）の構造'!L$45</f>
        <v>3730</v>
      </c>
      <c r="L62" s="137"/>
      <c r="M62" s="137"/>
      <c r="N62" s="137">
        <f>'将来負担比率（分子）の構造'!M$45</f>
        <v>3554</v>
      </c>
      <c r="O62" s="137"/>
      <c r="P62" s="137"/>
    </row>
    <row r="63" spans="1:16">
      <c r="A63" s="137" t="s">
        <v>28</v>
      </c>
      <c r="B63" s="137">
        <f>'将来負担比率（分子）の構造'!I$44</f>
        <v>66</v>
      </c>
      <c r="C63" s="137"/>
      <c r="D63" s="137"/>
      <c r="E63" s="137">
        <f>'将来負担比率（分子）の構造'!J$44</f>
        <v>738</v>
      </c>
      <c r="F63" s="137"/>
      <c r="G63" s="137"/>
      <c r="H63" s="137">
        <f>'将来負担比率（分子）の構造'!K$44</f>
        <v>831</v>
      </c>
      <c r="I63" s="137"/>
      <c r="J63" s="137"/>
      <c r="K63" s="137">
        <f>'将来負担比率（分子）の構造'!L$44</f>
        <v>979</v>
      </c>
      <c r="L63" s="137"/>
      <c r="M63" s="137"/>
      <c r="N63" s="137">
        <f>'将来負担比率（分子）の構造'!M$44</f>
        <v>972</v>
      </c>
      <c r="O63" s="137"/>
      <c r="P63" s="137"/>
    </row>
    <row r="64" spans="1:16">
      <c r="A64" s="137" t="s">
        <v>27</v>
      </c>
      <c r="B64" s="137">
        <f>'将来負担比率（分子）の構造'!I$43</f>
        <v>16880</v>
      </c>
      <c r="C64" s="137"/>
      <c r="D64" s="137"/>
      <c r="E64" s="137">
        <f>'将来負担比率（分子）の構造'!J$43</f>
        <v>15514</v>
      </c>
      <c r="F64" s="137"/>
      <c r="G64" s="137"/>
      <c r="H64" s="137">
        <f>'将来負担比率（分子）の構造'!K$43</f>
        <v>13735</v>
      </c>
      <c r="I64" s="137"/>
      <c r="J64" s="137"/>
      <c r="K64" s="137">
        <f>'将来負担比率（分子）の構造'!L$43</f>
        <v>12191</v>
      </c>
      <c r="L64" s="137"/>
      <c r="M64" s="137"/>
      <c r="N64" s="137">
        <f>'将来負担比率（分子）の構造'!M$43</f>
        <v>10673</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24703</v>
      </c>
      <c r="C66" s="137"/>
      <c r="D66" s="137"/>
      <c r="E66" s="137">
        <f>'将来負担比率（分子）の構造'!J$41</f>
        <v>25991</v>
      </c>
      <c r="F66" s="137"/>
      <c r="G66" s="137"/>
      <c r="H66" s="137">
        <f>'将来負担比率（分子）の構造'!K$41</f>
        <v>25616</v>
      </c>
      <c r="I66" s="137"/>
      <c r="J66" s="137"/>
      <c r="K66" s="137">
        <f>'将来負担比率（分子）の構造'!L$41</f>
        <v>26529</v>
      </c>
      <c r="L66" s="137"/>
      <c r="M66" s="137"/>
      <c r="N66" s="137">
        <f>'将来負担比率（分子）の構造'!M$41</f>
        <v>26341</v>
      </c>
      <c r="O66" s="137"/>
      <c r="P66" s="137"/>
    </row>
    <row r="67" spans="1:16">
      <c r="A67" s="137" t="s">
        <v>63</v>
      </c>
      <c r="B67" s="137" t="e">
        <f>NA()</f>
        <v>#N/A</v>
      </c>
      <c r="C67" s="137">
        <f>IF(ISNUMBER('将来負担比率（分子）の構造'!I$53), IF('将来負担比率（分子）の構造'!I$53 &lt; 0, 0, '将来負担比率（分子）の構造'!I$53), NA())</f>
        <v>12125</v>
      </c>
      <c r="D67" s="137" t="e">
        <f>NA()</f>
        <v>#N/A</v>
      </c>
      <c r="E67" s="137" t="e">
        <f>NA()</f>
        <v>#N/A</v>
      </c>
      <c r="F67" s="137">
        <f>IF(ISNUMBER('将来負担比率（分子）の構造'!J$53), IF('将来負担比率（分子）の構造'!J$53 &lt; 0, 0, '将来負担比率（分子）の構造'!J$53), NA())</f>
        <v>12222</v>
      </c>
      <c r="G67" s="137" t="e">
        <f>NA()</f>
        <v>#N/A</v>
      </c>
      <c r="H67" s="137" t="e">
        <f>NA()</f>
        <v>#N/A</v>
      </c>
      <c r="I67" s="137">
        <f>IF(ISNUMBER('将来負担比率（分子）の構造'!K$53), IF('将来負担比率（分子）の構造'!K$53 &lt; 0, 0, '将来負担比率（分子）の構造'!K$53), NA())</f>
        <v>11038</v>
      </c>
      <c r="J67" s="137" t="e">
        <f>NA()</f>
        <v>#N/A</v>
      </c>
      <c r="K67" s="137" t="e">
        <f>NA()</f>
        <v>#N/A</v>
      </c>
      <c r="L67" s="137">
        <f>IF(ISNUMBER('将来負担比率（分子）の構造'!L$53), IF('将来負担比率（分子）の構造'!L$53 &lt; 0, 0, '将来負担比率（分子）の構造'!L$53), NA())</f>
        <v>10720</v>
      </c>
      <c r="M67" s="137" t="e">
        <f>NA()</f>
        <v>#N/A</v>
      </c>
      <c r="N67" s="137" t="e">
        <f>NA()</f>
        <v>#N/A</v>
      </c>
      <c r="O67" s="137">
        <f>IF(ISNUMBER('将来負担比率（分子）の構造'!M$53), IF('将来負担比率（分子）の構造'!M$53 &lt; 0, 0, '将来負担比率（分子）の構造'!M$53), NA())</f>
        <v>10004</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194</v>
      </c>
      <c r="DI1" s="704"/>
      <c r="DJ1" s="704"/>
      <c r="DK1" s="704"/>
      <c r="DL1" s="704"/>
      <c r="DM1" s="704"/>
      <c r="DN1" s="705"/>
      <c r="DP1" s="703" t="s">
        <v>195</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50" t="s">
        <v>197</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198</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199</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c r="B4" s="650" t="s">
        <v>1</v>
      </c>
      <c r="C4" s="651"/>
      <c r="D4" s="651"/>
      <c r="E4" s="651"/>
      <c r="F4" s="651"/>
      <c r="G4" s="651"/>
      <c r="H4" s="651"/>
      <c r="I4" s="651"/>
      <c r="J4" s="651"/>
      <c r="K4" s="651"/>
      <c r="L4" s="651"/>
      <c r="M4" s="651"/>
      <c r="N4" s="651"/>
      <c r="O4" s="651"/>
      <c r="P4" s="651"/>
      <c r="Q4" s="652"/>
      <c r="R4" s="650" t="s">
        <v>200</v>
      </c>
      <c r="S4" s="651"/>
      <c r="T4" s="651"/>
      <c r="U4" s="651"/>
      <c r="V4" s="651"/>
      <c r="W4" s="651"/>
      <c r="X4" s="651"/>
      <c r="Y4" s="652"/>
      <c r="Z4" s="650" t="s">
        <v>201</v>
      </c>
      <c r="AA4" s="651"/>
      <c r="AB4" s="651"/>
      <c r="AC4" s="652"/>
      <c r="AD4" s="650" t="s">
        <v>202</v>
      </c>
      <c r="AE4" s="651"/>
      <c r="AF4" s="651"/>
      <c r="AG4" s="651"/>
      <c r="AH4" s="651"/>
      <c r="AI4" s="651"/>
      <c r="AJ4" s="651"/>
      <c r="AK4" s="652"/>
      <c r="AL4" s="650" t="s">
        <v>201</v>
      </c>
      <c r="AM4" s="651"/>
      <c r="AN4" s="651"/>
      <c r="AO4" s="652"/>
      <c r="AP4" s="706" t="s">
        <v>203</v>
      </c>
      <c r="AQ4" s="706"/>
      <c r="AR4" s="706"/>
      <c r="AS4" s="706"/>
      <c r="AT4" s="706"/>
      <c r="AU4" s="706"/>
      <c r="AV4" s="706"/>
      <c r="AW4" s="706"/>
      <c r="AX4" s="706"/>
      <c r="AY4" s="706"/>
      <c r="AZ4" s="706"/>
      <c r="BA4" s="706"/>
      <c r="BB4" s="706"/>
      <c r="BC4" s="706"/>
      <c r="BD4" s="706"/>
      <c r="BE4" s="706"/>
      <c r="BF4" s="706"/>
      <c r="BG4" s="706" t="s">
        <v>204</v>
      </c>
      <c r="BH4" s="706"/>
      <c r="BI4" s="706"/>
      <c r="BJ4" s="706"/>
      <c r="BK4" s="706"/>
      <c r="BL4" s="706"/>
      <c r="BM4" s="706"/>
      <c r="BN4" s="706"/>
      <c r="BO4" s="706" t="s">
        <v>201</v>
      </c>
      <c r="BP4" s="706"/>
      <c r="BQ4" s="706"/>
      <c r="BR4" s="706"/>
      <c r="BS4" s="706" t="s">
        <v>205</v>
      </c>
      <c r="BT4" s="706"/>
      <c r="BU4" s="706"/>
      <c r="BV4" s="706"/>
      <c r="BW4" s="706"/>
      <c r="BX4" s="706"/>
      <c r="BY4" s="706"/>
      <c r="BZ4" s="706"/>
      <c r="CA4" s="706"/>
      <c r="CB4" s="706"/>
      <c r="CD4" s="695" t="s">
        <v>206</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c r="B5" s="677" t="s">
        <v>207</v>
      </c>
      <c r="C5" s="678"/>
      <c r="D5" s="678"/>
      <c r="E5" s="678"/>
      <c r="F5" s="678"/>
      <c r="G5" s="678"/>
      <c r="H5" s="678"/>
      <c r="I5" s="678"/>
      <c r="J5" s="678"/>
      <c r="K5" s="678"/>
      <c r="L5" s="678"/>
      <c r="M5" s="678"/>
      <c r="N5" s="678"/>
      <c r="O5" s="678"/>
      <c r="P5" s="678"/>
      <c r="Q5" s="679"/>
      <c r="R5" s="640">
        <v>7575551</v>
      </c>
      <c r="S5" s="641"/>
      <c r="T5" s="641"/>
      <c r="U5" s="641"/>
      <c r="V5" s="641"/>
      <c r="W5" s="641"/>
      <c r="X5" s="641"/>
      <c r="Y5" s="688"/>
      <c r="Z5" s="701">
        <v>28.4</v>
      </c>
      <c r="AA5" s="701"/>
      <c r="AB5" s="701"/>
      <c r="AC5" s="701"/>
      <c r="AD5" s="702">
        <v>7057909</v>
      </c>
      <c r="AE5" s="702"/>
      <c r="AF5" s="702"/>
      <c r="AG5" s="702"/>
      <c r="AH5" s="702"/>
      <c r="AI5" s="702"/>
      <c r="AJ5" s="702"/>
      <c r="AK5" s="702"/>
      <c r="AL5" s="689">
        <v>53</v>
      </c>
      <c r="AM5" s="658"/>
      <c r="AN5" s="658"/>
      <c r="AO5" s="690"/>
      <c r="AP5" s="677" t="s">
        <v>208</v>
      </c>
      <c r="AQ5" s="678"/>
      <c r="AR5" s="678"/>
      <c r="AS5" s="678"/>
      <c r="AT5" s="678"/>
      <c r="AU5" s="678"/>
      <c r="AV5" s="678"/>
      <c r="AW5" s="678"/>
      <c r="AX5" s="678"/>
      <c r="AY5" s="678"/>
      <c r="AZ5" s="678"/>
      <c r="BA5" s="678"/>
      <c r="BB5" s="678"/>
      <c r="BC5" s="678"/>
      <c r="BD5" s="678"/>
      <c r="BE5" s="678"/>
      <c r="BF5" s="679"/>
      <c r="BG5" s="590">
        <v>7057909</v>
      </c>
      <c r="BH5" s="591"/>
      <c r="BI5" s="591"/>
      <c r="BJ5" s="591"/>
      <c r="BK5" s="591"/>
      <c r="BL5" s="591"/>
      <c r="BM5" s="591"/>
      <c r="BN5" s="592"/>
      <c r="BO5" s="643">
        <v>93.2</v>
      </c>
      <c r="BP5" s="643"/>
      <c r="BQ5" s="643"/>
      <c r="BR5" s="643"/>
      <c r="BS5" s="644">
        <v>50187</v>
      </c>
      <c r="BT5" s="644"/>
      <c r="BU5" s="644"/>
      <c r="BV5" s="644"/>
      <c r="BW5" s="644"/>
      <c r="BX5" s="644"/>
      <c r="BY5" s="644"/>
      <c r="BZ5" s="644"/>
      <c r="CA5" s="644"/>
      <c r="CB5" s="680"/>
      <c r="CD5" s="695" t="s">
        <v>203</v>
      </c>
      <c r="CE5" s="696"/>
      <c r="CF5" s="696"/>
      <c r="CG5" s="696"/>
      <c r="CH5" s="696"/>
      <c r="CI5" s="696"/>
      <c r="CJ5" s="696"/>
      <c r="CK5" s="696"/>
      <c r="CL5" s="696"/>
      <c r="CM5" s="696"/>
      <c r="CN5" s="696"/>
      <c r="CO5" s="696"/>
      <c r="CP5" s="696"/>
      <c r="CQ5" s="697"/>
      <c r="CR5" s="695" t="s">
        <v>209</v>
      </c>
      <c r="CS5" s="696"/>
      <c r="CT5" s="696"/>
      <c r="CU5" s="696"/>
      <c r="CV5" s="696"/>
      <c r="CW5" s="696"/>
      <c r="CX5" s="696"/>
      <c r="CY5" s="697"/>
      <c r="CZ5" s="695" t="s">
        <v>201</v>
      </c>
      <c r="DA5" s="696"/>
      <c r="DB5" s="696"/>
      <c r="DC5" s="697"/>
      <c r="DD5" s="695" t="s">
        <v>210</v>
      </c>
      <c r="DE5" s="696"/>
      <c r="DF5" s="696"/>
      <c r="DG5" s="696"/>
      <c r="DH5" s="696"/>
      <c r="DI5" s="696"/>
      <c r="DJ5" s="696"/>
      <c r="DK5" s="696"/>
      <c r="DL5" s="696"/>
      <c r="DM5" s="696"/>
      <c r="DN5" s="696"/>
      <c r="DO5" s="696"/>
      <c r="DP5" s="697"/>
      <c r="DQ5" s="695" t="s">
        <v>211</v>
      </c>
      <c r="DR5" s="696"/>
      <c r="DS5" s="696"/>
      <c r="DT5" s="696"/>
      <c r="DU5" s="696"/>
      <c r="DV5" s="696"/>
      <c r="DW5" s="696"/>
      <c r="DX5" s="696"/>
      <c r="DY5" s="696"/>
      <c r="DZ5" s="696"/>
      <c r="EA5" s="696"/>
      <c r="EB5" s="696"/>
      <c r="EC5" s="697"/>
    </row>
    <row r="6" spans="2:143" ht="11.25" customHeight="1">
      <c r="B6" s="587" t="s">
        <v>212</v>
      </c>
      <c r="C6" s="588"/>
      <c r="D6" s="588"/>
      <c r="E6" s="588"/>
      <c r="F6" s="588"/>
      <c r="G6" s="588"/>
      <c r="H6" s="588"/>
      <c r="I6" s="588"/>
      <c r="J6" s="588"/>
      <c r="K6" s="588"/>
      <c r="L6" s="588"/>
      <c r="M6" s="588"/>
      <c r="N6" s="588"/>
      <c r="O6" s="588"/>
      <c r="P6" s="588"/>
      <c r="Q6" s="589"/>
      <c r="R6" s="590">
        <v>152967</v>
      </c>
      <c r="S6" s="591"/>
      <c r="T6" s="591"/>
      <c r="U6" s="591"/>
      <c r="V6" s="591"/>
      <c r="W6" s="591"/>
      <c r="X6" s="591"/>
      <c r="Y6" s="592"/>
      <c r="Z6" s="643">
        <v>0.6</v>
      </c>
      <c r="AA6" s="643"/>
      <c r="AB6" s="643"/>
      <c r="AC6" s="643"/>
      <c r="AD6" s="644">
        <v>152967</v>
      </c>
      <c r="AE6" s="644"/>
      <c r="AF6" s="644"/>
      <c r="AG6" s="644"/>
      <c r="AH6" s="644"/>
      <c r="AI6" s="644"/>
      <c r="AJ6" s="644"/>
      <c r="AK6" s="644"/>
      <c r="AL6" s="613">
        <v>1.1000000000000001</v>
      </c>
      <c r="AM6" s="645"/>
      <c r="AN6" s="645"/>
      <c r="AO6" s="646"/>
      <c r="AP6" s="587" t="s">
        <v>213</v>
      </c>
      <c r="AQ6" s="588"/>
      <c r="AR6" s="588"/>
      <c r="AS6" s="588"/>
      <c r="AT6" s="588"/>
      <c r="AU6" s="588"/>
      <c r="AV6" s="588"/>
      <c r="AW6" s="588"/>
      <c r="AX6" s="588"/>
      <c r="AY6" s="588"/>
      <c r="AZ6" s="588"/>
      <c r="BA6" s="588"/>
      <c r="BB6" s="588"/>
      <c r="BC6" s="588"/>
      <c r="BD6" s="588"/>
      <c r="BE6" s="588"/>
      <c r="BF6" s="589"/>
      <c r="BG6" s="590">
        <v>7057909</v>
      </c>
      <c r="BH6" s="591"/>
      <c r="BI6" s="591"/>
      <c r="BJ6" s="591"/>
      <c r="BK6" s="591"/>
      <c r="BL6" s="591"/>
      <c r="BM6" s="591"/>
      <c r="BN6" s="592"/>
      <c r="BO6" s="643">
        <v>93.2</v>
      </c>
      <c r="BP6" s="643"/>
      <c r="BQ6" s="643"/>
      <c r="BR6" s="643"/>
      <c r="BS6" s="644">
        <v>50187</v>
      </c>
      <c r="BT6" s="644"/>
      <c r="BU6" s="644"/>
      <c r="BV6" s="644"/>
      <c r="BW6" s="644"/>
      <c r="BX6" s="644"/>
      <c r="BY6" s="644"/>
      <c r="BZ6" s="644"/>
      <c r="CA6" s="644"/>
      <c r="CB6" s="680"/>
      <c r="CD6" s="647" t="s">
        <v>214</v>
      </c>
      <c r="CE6" s="648"/>
      <c r="CF6" s="648"/>
      <c r="CG6" s="648"/>
      <c r="CH6" s="648"/>
      <c r="CI6" s="648"/>
      <c r="CJ6" s="648"/>
      <c r="CK6" s="648"/>
      <c r="CL6" s="648"/>
      <c r="CM6" s="648"/>
      <c r="CN6" s="648"/>
      <c r="CO6" s="648"/>
      <c r="CP6" s="648"/>
      <c r="CQ6" s="649"/>
      <c r="CR6" s="590">
        <v>266525</v>
      </c>
      <c r="CS6" s="591"/>
      <c r="CT6" s="591"/>
      <c r="CU6" s="591"/>
      <c r="CV6" s="591"/>
      <c r="CW6" s="591"/>
      <c r="CX6" s="591"/>
      <c r="CY6" s="592"/>
      <c r="CZ6" s="643">
        <v>1</v>
      </c>
      <c r="DA6" s="643"/>
      <c r="DB6" s="643"/>
      <c r="DC6" s="643"/>
      <c r="DD6" s="596" t="s">
        <v>215</v>
      </c>
      <c r="DE6" s="591"/>
      <c r="DF6" s="591"/>
      <c r="DG6" s="591"/>
      <c r="DH6" s="591"/>
      <c r="DI6" s="591"/>
      <c r="DJ6" s="591"/>
      <c r="DK6" s="591"/>
      <c r="DL6" s="591"/>
      <c r="DM6" s="591"/>
      <c r="DN6" s="591"/>
      <c r="DO6" s="591"/>
      <c r="DP6" s="592"/>
      <c r="DQ6" s="596">
        <v>266525</v>
      </c>
      <c r="DR6" s="591"/>
      <c r="DS6" s="591"/>
      <c r="DT6" s="591"/>
      <c r="DU6" s="591"/>
      <c r="DV6" s="591"/>
      <c r="DW6" s="591"/>
      <c r="DX6" s="591"/>
      <c r="DY6" s="591"/>
      <c r="DZ6" s="591"/>
      <c r="EA6" s="591"/>
      <c r="EB6" s="591"/>
      <c r="EC6" s="626"/>
    </row>
    <row r="7" spans="2:143" ht="11.25" customHeight="1">
      <c r="B7" s="587" t="s">
        <v>216</v>
      </c>
      <c r="C7" s="588"/>
      <c r="D7" s="588"/>
      <c r="E7" s="588"/>
      <c r="F7" s="588"/>
      <c r="G7" s="588"/>
      <c r="H7" s="588"/>
      <c r="I7" s="588"/>
      <c r="J7" s="588"/>
      <c r="K7" s="588"/>
      <c r="L7" s="588"/>
      <c r="M7" s="588"/>
      <c r="N7" s="588"/>
      <c r="O7" s="588"/>
      <c r="P7" s="588"/>
      <c r="Q7" s="589"/>
      <c r="R7" s="590">
        <v>12986</v>
      </c>
      <c r="S7" s="591"/>
      <c r="T7" s="591"/>
      <c r="U7" s="591"/>
      <c r="V7" s="591"/>
      <c r="W7" s="591"/>
      <c r="X7" s="591"/>
      <c r="Y7" s="592"/>
      <c r="Z7" s="643">
        <v>0</v>
      </c>
      <c r="AA7" s="643"/>
      <c r="AB7" s="643"/>
      <c r="AC7" s="643"/>
      <c r="AD7" s="644">
        <v>12986</v>
      </c>
      <c r="AE7" s="644"/>
      <c r="AF7" s="644"/>
      <c r="AG7" s="644"/>
      <c r="AH7" s="644"/>
      <c r="AI7" s="644"/>
      <c r="AJ7" s="644"/>
      <c r="AK7" s="644"/>
      <c r="AL7" s="613">
        <v>0.1</v>
      </c>
      <c r="AM7" s="645"/>
      <c r="AN7" s="645"/>
      <c r="AO7" s="646"/>
      <c r="AP7" s="587" t="s">
        <v>217</v>
      </c>
      <c r="AQ7" s="588"/>
      <c r="AR7" s="588"/>
      <c r="AS7" s="588"/>
      <c r="AT7" s="588"/>
      <c r="AU7" s="588"/>
      <c r="AV7" s="588"/>
      <c r="AW7" s="588"/>
      <c r="AX7" s="588"/>
      <c r="AY7" s="588"/>
      <c r="AZ7" s="588"/>
      <c r="BA7" s="588"/>
      <c r="BB7" s="588"/>
      <c r="BC7" s="588"/>
      <c r="BD7" s="588"/>
      <c r="BE7" s="588"/>
      <c r="BF7" s="589"/>
      <c r="BG7" s="590">
        <v>3056568</v>
      </c>
      <c r="BH7" s="591"/>
      <c r="BI7" s="591"/>
      <c r="BJ7" s="591"/>
      <c r="BK7" s="591"/>
      <c r="BL7" s="591"/>
      <c r="BM7" s="591"/>
      <c r="BN7" s="592"/>
      <c r="BO7" s="643">
        <v>40.299999999999997</v>
      </c>
      <c r="BP7" s="643"/>
      <c r="BQ7" s="643"/>
      <c r="BR7" s="643"/>
      <c r="BS7" s="644">
        <v>50187</v>
      </c>
      <c r="BT7" s="644"/>
      <c r="BU7" s="644"/>
      <c r="BV7" s="644"/>
      <c r="BW7" s="644"/>
      <c r="BX7" s="644"/>
      <c r="BY7" s="644"/>
      <c r="BZ7" s="644"/>
      <c r="CA7" s="644"/>
      <c r="CB7" s="680"/>
      <c r="CD7" s="627" t="s">
        <v>218</v>
      </c>
      <c r="CE7" s="624"/>
      <c r="CF7" s="624"/>
      <c r="CG7" s="624"/>
      <c r="CH7" s="624"/>
      <c r="CI7" s="624"/>
      <c r="CJ7" s="624"/>
      <c r="CK7" s="624"/>
      <c r="CL7" s="624"/>
      <c r="CM7" s="624"/>
      <c r="CN7" s="624"/>
      <c r="CO7" s="624"/>
      <c r="CP7" s="624"/>
      <c r="CQ7" s="625"/>
      <c r="CR7" s="590">
        <v>2872115</v>
      </c>
      <c r="CS7" s="591"/>
      <c r="CT7" s="591"/>
      <c r="CU7" s="591"/>
      <c r="CV7" s="591"/>
      <c r="CW7" s="591"/>
      <c r="CX7" s="591"/>
      <c r="CY7" s="592"/>
      <c r="CZ7" s="643">
        <v>11.2</v>
      </c>
      <c r="DA7" s="643"/>
      <c r="DB7" s="643"/>
      <c r="DC7" s="643"/>
      <c r="DD7" s="596">
        <v>65035</v>
      </c>
      <c r="DE7" s="591"/>
      <c r="DF7" s="591"/>
      <c r="DG7" s="591"/>
      <c r="DH7" s="591"/>
      <c r="DI7" s="591"/>
      <c r="DJ7" s="591"/>
      <c r="DK7" s="591"/>
      <c r="DL7" s="591"/>
      <c r="DM7" s="591"/>
      <c r="DN7" s="591"/>
      <c r="DO7" s="591"/>
      <c r="DP7" s="592"/>
      <c r="DQ7" s="596">
        <v>1967437</v>
      </c>
      <c r="DR7" s="591"/>
      <c r="DS7" s="591"/>
      <c r="DT7" s="591"/>
      <c r="DU7" s="591"/>
      <c r="DV7" s="591"/>
      <c r="DW7" s="591"/>
      <c r="DX7" s="591"/>
      <c r="DY7" s="591"/>
      <c r="DZ7" s="591"/>
      <c r="EA7" s="591"/>
      <c r="EB7" s="591"/>
      <c r="EC7" s="626"/>
    </row>
    <row r="8" spans="2:143" ht="11.25" customHeight="1">
      <c r="B8" s="587" t="s">
        <v>219</v>
      </c>
      <c r="C8" s="588"/>
      <c r="D8" s="588"/>
      <c r="E8" s="588"/>
      <c r="F8" s="588"/>
      <c r="G8" s="588"/>
      <c r="H8" s="588"/>
      <c r="I8" s="588"/>
      <c r="J8" s="588"/>
      <c r="K8" s="588"/>
      <c r="L8" s="588"/>
      <c r="M8" s="588"/>
      <c r="N8" s="588"/>
      <c r="O8" s="588"/>
      <c r="P8" s="588"/>
      <c r="Q8" s="589"/>
      <c r="R8" s="590">
        <v>50001</v>
      </c>
      <c r="S8" s="591"/>
      <c r="T8" s="591"/>
      <c r="U8" s="591"/>
      <c r="V8" s="591"/>
      <c r="W8" s="591"/>
      <c r="X8" s="591"/>
      <c r="Y8" s="592"/>
      <c r="Z8" s="643">
        <v>0.2</v>
      </c>
      <c r="AA8" s="643"/>
      <c r="AB8" s="643"/>
      <c r="AC8" s="643"/>
      <c r="AD8" s="644">
        <v>50001</v>
      </c>
      <c r="AE8" s="644"/>
      <c r="AF8" s="644"/>
      <c r="AG8" s="644"/>
      <c r="AH8" s="644"/>
      <c r="AI8" s="644"/>
      <c r="AJ8" s="644"/>
      <c r="AK8" s="644"/>
      <c r="AL8" s="613">
        <v>0.4</v>
      </c>
      <c r="AM8" s="645"/>
      <c r="AN8" s="645"/>
      <c r="AO8" s="646"/>
      <c r="AP8" s="587" t="s">
        <v>220</v>
      </c>
      <c r="AQ8" s="588"/>
      <c r="AR8" s="588"/>
      <c r="AS8" s="588"/>
      <c r="AT8" s="588"/>
      <c r="AU8" s="588"/>
      <c r="AV8" s="588"/>
      <c r="AW8" s="588"/>
      <c r="AX8" s="588"/>
      <c r="AY8" s="588"/>
      <c r="AZ8" s="588"/>
      <c r="BA8" s="588"/>
      <c r="BB8" s="588"/>
      <c r="BC8" s="588"/>
      <c r="BD8" s="588"/>
      <c r="BE8" s="588"/>
      <c r="BF8" s="589"/>
      <c r="BG8" s="590">
        <v>99416</v>
      </c>
      <c r="BH8" s="591"/>
      <c r="BI8" s="591"/>
      <c r="BJ8" s="591"/>
      <c r="BK8" s="591"/>
      <c r="BL8" s="591"/>
      <c r="BM8" s="591"/>
      <c r="BN8" s="592"/>
      <c r="BO8" s="643">
        <v>1.3</v>
      </c>
      <c r="BP8" s="643"/>
      <c r="BQ8" s="643"/>
      <c r="BR8" s="643"/>
      <c r="BS8" s="596" t="s">
        <v>111</v>
      </c>
      <c r="BT8" s="591"/>
      <c r="BU8" s="591"/>
      <c r="BV8" s="591"/>
      <c r="BW8" s="591"/>
      <c r="BX8" s="591"/>
      <c r="BY8" s="591"/>
      <c r="BZ8" s="591"/>
      <c r="CA8" s="591"/>
      <c r="CB8" s="626"/>
      <c r="CD8" s="627" t="s">
        <v>221</v>
      </c>
      <c r="CE8" s="624"/>
      <c r="CF8" s="624"/>
      <c r="CG8" s="624"/>
      <c r="CH8" s="624"/>
      <c r="CI8" s="624"/>
      <c r="CJ8" s="624"/>
      <c r="CK8" s="624"/>
      <c r="CL8" s="624"/>
      <c r="CM8" s="624"/>
      <c r="CN8" s="624"/>
      <c r="CO8" s="624"/>
      <c r="CP8" s="624"/>
      <c r="CQ8" s="625"/>
      <c r="CR8" s="590">
        <v>10053677</v>
      </c>
      <c r="CS8" s="591"/>
      <c r="CT8" s="591"/>
      <c r="CU8" s="591"/>
      <c r="CV8" s="591"/>
      <c r="CW8" s="591"/>
      <c r="CX8" s="591"/>
      <c r="CY8" s="592"/>
      <c r="CZ8" s="643">
        <v>39.200000000000003</v>
      </c>
      <c r="DA8" s="643"/>
      <c r="DB8" s="643"/>
      <c r="DC8" s="643"/>
      <c r="DD8" s="596">
        <v>140056</v>
      </c>
      <c r="DE8" s="591"/>
      <c r="DF8" s="591"/>
      <c r="DG8" s="591"/>
      <c r="DH8" s="591"/>
      <c r="DI8" s="591"/>
      <c r="DJ8" s="591"/>
      <c r="DK8" s="591"/>
      <c r="DL8" s="591"/>
      <c r="DM8" s="591"/>
      <c r="DN8" s="591"/>
      <c r="DO8" s="591"/>
      <c r="DP8" s="592"/>
      <c r="DQ8" s="596">
        <v>4947137</v>
      </c>
      <c r="DR8" s="591"/>
      <c r="DS8" s="591"/>
      <c r="DT8" s="591"/>
      <c r="DU8" s="591"/>
      <c r="DV8" s="591"/>
      <c r="DW8" s="591"/>
      <c r="DX8" s="591"/>
      <c r="DY8" s="591"/>
      <c r="DZ8" s="591"/>
      <c r="EA8" s="591"/>
      <c r="EB8" s="591"/>
      <c r="EC8" s="626"/>
    </row>
    <row r="9" spans="2:143" ht="11.25" customHeight="1">
      <c r="B9" s="587" t="s">
        <v>222</v>
      </c>
      <c r="C9" s="588"/>
      <c r="D9" s="588"/>
      <c r="E9" s="588"/>
      <c r="F9" s="588"/>
      <c r="G9" s="588"/>
      <c r="H9" s="588"/>
      <c r="I9" s="588"/>
      <c r="J9" s="588"/>
      <c r="K9" s="588"/>
      <c r="L9" s="588"/>
      <c r="M9" s="588"/>
      <c r="N9" s="588"/>
      <c r="O9" s="588"/>
      <c r="P9" s="588"/>
      <c r="Q9" s="589"/>
      <c r="R9" s="590">
        <v>25959</v>
      </c>
      <c r="S9" s="591"/>
      <c r="T9" s="591"/>
      <c r="U9" s="591"/>
      <c r="V9" s="591"/>
      <c r="W9" s="591"/>
      <c r="X9" s="591"/>
      <c r="Y9" s="592"/>
      <c r="Z9" s="643">
        <v>0.1</v>
      </c>
      <c r="AA9" s="643"/>
      <c r="AB9" s="643"/>
      <c r="AC9" s="643"/>
      <c r="AD9" s="644">
        <v>25959</v>
      </c>
      <c r="AE9" s="644"/>
      <c r="AF9" s="644"/>
      <c r="AG9" s="644"/>
      <c r="AH9" s="644"/>
      <c r="AI9" s="644"/>
      <c r="AJ9" s="644"/>
      <c r="AK9" s="644"/>
      <c r="AL9" s="613">
        <v>0.2</v>
      </c>
      <c r="AM9" s="645"/>
      <c r="AN9" s="645"/>
      <c r="AO9" s="646"/>
      <c r="AP9" s="587" t="s">
        <v>223</v>
      </c>
      <c r="AQ9" s="588"/>
      <c r="AR9" s="588"/>
      <c r="AS9" s="588"/>
      <c r="AT9" s="588"/>
      <c r="AU9" s="588"/>
      <c r="AV9" s="588"/>
      <c r="AW9" s="588"/>
      <c r="AX9" s="588"/>
      <c r="AY9" s="588"/>
      <c r="AZ9" s="588"/>
      <c r="BA9" s="588"/>
      <c r="BB9" s="588"/>
      <c r="BC9" s="588"/>
      <c r="BD9" s="588"/>
      <c r="BE9" s="588"/>
      <c r="BF9" s="589"/>
      <c r="BG9" s="590">
        <v>2555435</v>
      </c>
      <c r="BH9" s="591"/>
      <c r="BI9" s="591"/>
      <c r="BJ9" s="591"/>
      <c r="BK9" s="591"/>
      <c r="BL9" s="591"/>
      <c r="BM9" s="591"/>
      <c r="BN9" s="592"/>
      <c r="BO9" s="643">
        <v>33.700000000000003</v>
      </c>
      <c r="BP9" s="643"/>
      <c r="BQ9" s="643"/>
      <c r="BR9" s="643"/>
      <c r="BS9" s="596" t="s">
        <v>111</v>
      </c>
      <c r="BT9" s="591"/>
      <c r="BU9" s="591"/>
      <c r="BV9" s="591"/>
      <c r="BW9" s="591"/>
      <c r="BX9" s="591"/>
      <c r="BY9" s="591"/>
      <c r="BZ9" s="591"/>
      <c r="CA9" s="591"/>
      <c r="CB9" s="626"/>
      <c r="CD9" s="627" t="s">
        <v>224</v>
      </c>
      <c r="CE9" s="624"/>
      <c r="CF9" s="624"/>
      <c r="CG9" s="624"/>
      <c r="CH9" s="624"/>
      <c r="CI9" s="624"/>
      <c r="CJ9" s="624"/>
      <c r="CK9" s="624"/>
      <c r="CL9" s="624"/>
      <c r="CM9" s="624"/>
      <c r="CN9" s="624"/>
      <c r="CO9" s="624"/>
      <c r="CP9" s="624"/>
      <c r="CQ9" s="625"/>
      <c r="CR9" s="590">
        <v>1634065</v>
      </c>
      <c r="CS9" s="591"/>
      <c r="CT9" s="591"/>
      <c r="CU9" s="591"/>
      <c r="CV9" s="591"/>
      <c r="CW9" s="591"/>
      <c r="CX9" s="591"/>
      <c r="CY9" s="592"/>
      <c r="CZ9" s="643">
        <v>6.4</v>
      </c>
      <c r="DA9" s="643"/>
      <c r="DB9" s="643"/>
      <c r="DC9" s="643"/>
      <c r="DD9" s="596">
        <v>155404</v>
      </c>
      <c r="DE9" s="591"/>
      <c r="DF9" s="591"/>
      <c r="DG9" s="591"/>
      <c r="DH9" s="591"/>
      <c r="DI9" s="591"/>
      <c r="DJ9" s="591"/>
      <c r="DK9" s="591"/>
      <c r="DL9" s="591"/>
      <c r="DM9" s="591"/>
      <c r="DN9" s="591"/>
      <c r="DO9" s="591"/>
      <c r="DP9" s="592"/>
      <c r="DQ9" s="596">
        <v>1165659</v>
      </c>
      <c r="DR9" s="591"/>
      <c r="DS9" s="591"/>
      <c r="DT9" s="591"/>
      <c r="DU9" s="591"/>
      <c r="DV9" s="591"/>
      <c r="DW9" s="591"/>
      <c r="DX9" s="591"/>
      <c r="DY9" s="591"/>
      <c r="DZ9" s="591"/>
      <c r="EA9" s="591"/>
      <c r="EB9" s="591"/>
      <c r="EC9" s="626"/>
    </row>
    <row r="10" spans="2:143" ht="11.25" customHeight="1">
      <c r="B10" s="587" t="s">
        <v>225</v>
      </c>
      <c r="C10" s="588"/>
      <c r="D10" s="588"/>
      <c r="E10" s="588"/>
      <c r="F10" s="588"/>
      <c r="G10" s="588"/>
      <c r="H10" s="588"/>
      <c r="I10" s="588"/>
      <c r="J10" s="588"/>
      <c r="K10" s="588"/>
      <c r="L10" s="588"/>
      <c r="M10" s="588"/>
      <c r="N10" s="588"/>
      <c r="O10" s="588"/>
      <c r="P10" s="588"/>
      <c r="Q10" s="589"/>
      <c r="R10" s="590">
        <v>1086010</v>
      </c>
      <c r="S10" s="591"/>
      <c r="T10" s="591"/>
      <c r="U10" s="591"/>
      <c r="V10" s="591"/>
      <c r="W10" s="591"/>
      <c r="X10" s="591"/>
      <c r="Y10" s="592"/>
      <c r="Z10" s="643">
        <v>4.0999999999999996</v>
      </c>
      <c r="AA10" s="643"/>
      <c r="AB10" s="643"/>
      <c r="AC10" s="643"/>
      <c r="AD10" s="644">
        <v>1086010</v>
      </c>
      <c r="AE10" s="644"/>
      <c r="AF10" s="644"/>
      <c r="AG10" s="644"/>
      <c r="AH10" s="644"/>
      <c r="AI10" s="644"/>
      <c r="AJ10" s="644"/>
      <c r="AK10" s="644"/>
      <c r="AL10" s="613">
        <v>8.1999999999999993</v>
      </c>
      <c r="AM10" s="645"/>
      <c r="AN10" s="645"/>
      <c r="AO10" s="646"/>
      <c r="AP10" s="587" t="s">
        <v>226</v>
      </c>
      <c r="AQ10" s="588"/>
      <c r="AR10" s="588"/>
      <c r="AS10" s="588"/>
      <c r="AT10" s="588"/>
      <c r="AU10" s="588"/>
      <c r="AV10" s="588"/>
      <c r="AW10" s="588"/>
      <c r="AX10" s="588"/>
      <c r="AY10" s="588"/>
      <c r="AZ10" s="588"/>
      <c r="BA10" s="588"/>
      <c r="BB10" s="588"/>
      <c r="BC10" s="588"/>
      <c r="BD10" s="588"/>
      <c r="BE10" s="588"/>
      <c r="BF10" s="589"/>
      <c r="BG10" s="590">
        <v>148067</v>
      </c>
      <c r="BH10" s="591"/>
      <c r="BI10" s="591"/>
      <c r="BJ10" s="591"/>
      <c r="BK10" s="591"/>
      <c r="BL10" s="591"/>
      <c r="BM10" s="591"/>
      <c r="BN10" s="592"/>
      <c r="BO10" s="643">
        <v>2</v>
      </c>
      <c r="BP10" s="643"/>
      <c r="BQ10" s="643"/>
      <c r="BR10" s="643"/>
      <c r="BS10" s="596" t="s">
        <v>111</v>
      </c>
      <c r="BT10" s="591"/>
      <c r="BU10" s="591"/>
      <c r="BV10" s="591"/>
      <c r="BW10" s="591"/>
      <c r="BX10" s="591"/>
      <c r="BY10" s="591"/>
      <c r="BZ10" s="591"/>
      <c r="CA10" s="591"/>
      <c r="CB10" s="626"/>
      <c r="CD10" s="627" t="s">
        <v>227</v>
      </c>
      <c r="CE10" s="624"/>
      <c r="CF10" s="624"/>
      <c r="CG10" s="624"/>
      <c r="CH10" s="624"/>
      <c r="CI10" s="624"/>
      <c r="CJ10" s="624"/>
      <c r="CK10" s="624"/>
      <c r="CL10" s="624"/>
      <c r="CM10" s="624"/>
      <c r="CN10" s="624"/>
      <c r="CO10" s="624"/>
      <c r="CP10" s="624"/>
      <c r="CQ10" s="625"/>
      <c r="CR10" s="590">
        <v>60624</v>
      </c>
      <c r="CS10" s="591"/>
      <c r="CT10" s="591"/>
      <c r="CU10" s="591"/>
      <c r="CV10" s="591"/>
      <c r="CW10" s="591"/>
      <c r="CX10" s="591"/>
      <c r="CY10" s="592"/>
      <c r="CZ10" s="643">
        <v>0.2</v>
      </c>
      <c r="DA10" s="643"/>
      <c r="DB10" s="643"/>
      <c r="DC10" s="643"/>
      <c r="DD10" s="596" t="s">
        <v>111</v>
      </c>
      <c r="DE10" s="591"/>
      <c r="DF10" s="591"/>
      <c r="DG10" s="591"/>
      <c r="DH10" s="591"/>
      <c r="DI10" s="591"/>
      <c r="DJ10" s="591"/>
      <c r="DK10" s="591"/>
      <c r="DL10" s="591"/>
      <c r="DM10" s="591"/>
      <c r="DN10" s="591"/>
      <c r="DO10" s="591"/>
      <c r="DP10" s="592"/>
      <c r="DQ10" s="596">
        <v>58782</v>
      </c>
      <c r="DR10" s="591"/>
      <c r="DS10" s="591"/>
      <c r="DT10" s="591"/>
      <c r="DU10" s="591"/>
      <c r="DV10" s="591"/>
      <c r="DW10" s="591"/>
      <c r="DX10" s="591"/>
      <c r="DY10" s="591"/>
      <c r="DZ10" s="591"/>
      <c r="EA10" s="591"/>
      <c r="EB10" s="591"/>
      <c r="EC10" s="626"/>
    </row>
    <row r="11" spans="2:143" ht="11.25" customHeight="1">
      <c r="B11" s="587" t="s">
        <v>228</v>
      </c>
      <c r="C11" s="588"/>
      <c r="D11" s="588"/>
      <c r="E11" s="588"/>
      <c r="F11" s="588"/>
      <c r="G11" s="588"/>
      <c r="H11" s="588"/>
      <c r="I11" s="588"/>
      <c r="J11" s="588"/>
      <c r="K11" s="588"/>
      <c r="L11" s="588"/>
      <c r="M11" s="588"/>
      <c r="N11" s="588"/>
      <c r="O11" s="588"/>
      <c r="P11" s="588"/>
      <c r="Q11" s="589"/>
      <c r="R11" s="590">
        <v>47303</v>
      </c>
      <c r="S11" s="591"/>
      <c r="T11" s="591"/>
      <c r="U11" s="591"/>
      <c r="V11" s="591"/>
      <c r="W11" s="591"/>
      <c r="X11" s="591"/>
      <c r="Y11" s="592"/>
      <c r="Z11" s="643">
        <v>0.2</v>
      </c>
      <c r="AA11" s="643"/>
      <c r="AB11" s="643"/>
      <c r="AC11" s="643"/>
      <c r="AD11" s="644">
        <v>47303</v>
      </c>
      <c r="AE11" s="644"/>
      <c r="AF11" s="644"/>
      <c r="AG11" s="644"/>
      <c r="AH11" s="644"/>
      <c r="AI11" s="644"/>
      <c r="AJ11" s="644"/>
      <c r="AK11" s="644"/>
      <c r="AL11" s="613">
        <v>0.4</v>
      </c>
      <c r="AM11" s="645"/>
      <c r="AN11" s="645"/>
      <c r="AO11" s="646"/>
      <c r="AP11" s="587" t="s">
        <v>229</v>
      </c>
      <c r="AQ11" s="588"/>
      <c r="AR11" s="588"/>
      <c r="AS11" s="588"/>
      <c r="AT11" s="588"/>
      <c r="AU11" s="588"/>
      <c r="AV11" s="588"/>
      <c r="AW11" s="588"/>
      <c r="AX11" s="588"/>
      <c r="AY11" s="588"/>
      <c r="AZ11" s="588"/>
      <c r="BA11" s="588"/>
      <c r="BB11" s="588"/>
      <c r="BC11" s="588"/>
      <c r="BD11" s="588"/>
      <c r="BE11" s="588"/>
      <c r="BF11" s="589"/>
      <c r="BG11" s="590">
        <v>253650</v>
      </c>
      <c r="BH11" s="591"/>
      <c r="BI11" s="591"/>
      <c r="BJ11" s="591"/>
      <c r="BK11" s="591"/>
      <c r="BL11" s="591"/>
      <c r="BM11" s="591"/>
      <c r="BN11" s="592"/>
      <c r="BO11" s="643">
        <v>3.3</v>
      </c>
      <c r="BP11" s="643"/>
      <c r="BQ11" s="643"/>
      <c r="BR11" s="643"/>
      <c r="BS11" s="596">
        <v>50187</v>
      </c>
      <c r="BT11" s="591"/>
      <c r="BU11" s="591"/>
      <c r="BV11" s="591"/>
      <c r="BW11" s="591"/>
      <c r="BX11" s="591"/>
      <c r="BY11" s="591"/>
      <c r="BZ11" s="591"/>
      <c r="CA11" s="591"/>
      <c r="CB11" s="626"/>
      <c r="CD11" s="627" t="s">
        <v>230</v>
      </c>
      <c r="CE11" s="624"/>
      <c r="CF11" s="624"/>
      <c r="CG11" s="624"/>
      <c r="CH11" s="624"/>
      <c r="CI11" s="624"/>
      <c r="CJ11" s="624"/>
      <c r="CK11" s="624"/>
      <c r="CL11" s="624"/>
      <c r="CM11" s="624"/>
      <c r="CN11" s="624"/>
      <c r="CO11" s="624"/>
      <c r="CP11" s="624"/>
      <c r="CQ11" s="625"/>
      <c r="CR11" s="590">
        <v>392445</v>
      </c>
      <c r="CS11" s="591"/>
      <c r="CT11" s="591"/>
      <c r="CU11" s="591"/>
      <c r="CV11" s="591"/>
      <c r="CW11" s="591"/>
      <c r="CX11" s="591"/>
      <c r="CY11" s="592"/>
      <c r="CZ11" s="643">
        <v>1.5</v>
      </c>
      <c r="DA11" s="643"/>
      <c r="DB11" s="643"/>
      <c r="DC11" s="643"/>
      <c r="DD11" s="596">
        <v>91578</v>
      </c>
      <c r="DE11" s="591"/>
      <c r="DF11" s="591"/>
      <c r="DG11" s="591"/>
      <c r="DH11" s="591"/>
      <c r="DI11" s="591"/>
      <c r="DJ11" s="591"/>
      <c r="DK11" s="591"/>
      <c r="DL11" s="591"/>
      <c r="DM11" s="591"/>
      <c r="DN11" s="591"/>
      <c r="DO11" s="591"/>
      <c r="DP11" s="592"/>
      <c r="DQ11" s="596">
        <v>298370</v>
      </c>
      <c r="DR11" s="591"/>
      <c r="DS11" s="591"/>
      <c r="DT11" s="591"/>
      <c r="DU11" s="591"/>
      <c r="DV11" s="591"/>
      <c r="DW11" s="591"/>
      <c r="DX11" s="591"/>
      <c r="DY11" s="591"/>
      <c r="DZ11" s="591"/>
      <c r="EA11" s="591"/>
      <c r="EB11" s="591"/>
      <c r="EC11" s="626"/>
    </row>
    <row r="12" spans="2:143" ht="11.25" customHeight="1">
      <c r="B12" s="587" t="s">
        <v>231</v>
      </c>
      <c r="C12" s="588"/>
      <c r="D12" s="588"/>
      <c r="E12" s="588"/>
      <c r="F12" s="588"/>
      <c r="G12" s="588"/>
      <c r="H12" s="588"/>
      <c r="I12" s="588"/>
      <c r="J12" s="588"/>
      <c r="K12" s="588"/>
      <c r="L12" s="588"/>
      <c r="M12" s="588"/>
      <c r="N12" s="588"/>
      <c r="O12" s="588"/>
      <c r="P12" s="588"/>
      <c r="Q12" s="589"/>
      <c r="R12" s="590" t="s">
        <v>111</v>
      </c>
      <c r="S12" s="591"/>
      <c r="T12" s="591"/>
      <c r="U12" s="591"/>
      <c r="V12" s="591"/>
      <c r="W12" s="591"/>
      <c r="X12" s="591"/>
      <c r="Y12" s="592"/>
      <c r="Z12" s="643" t="s">
        <v>111</v>
      </c>
      <c r="AA12" s="643"/>
      <c r="AB12" s="643"/>
      <c r="AC12" s="643"/>
      <c r="AD12" s="644" t="s">
        <v>111</v>
      </c>
      <c r="AE12" s="644"/>
      <c r="AF12" s="644"/>
      <c r="AG12" s="644"/>
      <c r="AH12" s="644"/>
      <c r="AI12" s="644"/>
      <c r="AJ12" s="644"/>
      <c r="AK12" s="644"/>
      <c r="AL12" s="613" t="s">
        <v>111</v>
      </c>
      <c r="AM12" s="645"/>
      <c r="AN12" s="645"/>
      <c r="AO12" s="646"/>
      <c r="AP12" s="587" t="s">
        <v>232</v>
      </c>
      <c r="AQ12" s="588"/>
      <c r="AR12" s="588"/>
      <c r="AS12" s="588"/>
      <c r="AT12" s="588"/>
      <c r="AU12" s="588"/>
      <c r="AV12" s="588"/>
      <c r="AW12" s="588"/>
      <c r="AX12" s="588"/>
      <c r="AY12" s="588"/>
      <c r="AZ12" s="588"/>
      <c r="BA12" s="588"/>
      <c r="BB12" s="588"/>
      <c r="BC12" s="588"/>
      <c r="BD12" s="588"/>
      <c r="BE12" s="588"/>
      <c r="BF12" s="589"/>
      <c r="BG12" s="590">
        <v>3403240</v>
      </c>
      <c r="BH12" s="591"/>
      <c r="BI12" s="591"/>
      <c r="BJ12" s="591"/>
      <c r="BK12" s="591"/>
      <c r="BL12" s="591"/>
      <c r="BM12" s="591"/>
      <c r="BN12" s="592"/>
      <c r="BO12" s="643">
        <v>44.9</v>
      </c>
      <c r="BP12" s="643"/>
      <c r="BQ12" s="643"/>
      <c r="BR12" s="643"/>
      <c r="BS12" s="596" t="s">
        <v>111</v>
      </c>
      <c r="BT12" s="591"/>
      <c r="BU12" s="591"/>
      <c r="BV12" s="591"/>
      <c r="BW12" s="591"/>
      <c r="BX12" s="591"/>
      <c r="BY12" s="591"/>
      <c r="BZ12" s="591"/>
      <c r="CA12" s="591"/>
      <c r="CB12" s="626"/>
      <c r="CD12" s="627" t="s">
        <v>233</v>
      </c>
      <c r="CE12" s="624"/>
      <c r="CF12" s="624"/>
      <c r="CG12" s="624"/>
      <c r="CH12" s="624"/>
      <c r="CI12" s="624"/>
      <c r="CJ12" s="624"/>
      <c r="CK12" s="624"/>
      <c r="CL12" s="624"/>
      <c r="CM12" s="624"/>
      <c r="CN12" s="624"/>
      <c r="CO12" s="624"/>
      <c r="CP12" s="624"/>
      <c r="CQ12" s="625"/>
      <c r="CR12" s="590">
        <v>383664</v>
      </c>
      <c r="CS12" s="591"/>
      <c r="CT12" s="591"/>
      <c r="CU12" s="591"/>
      <c r="CV12" s="591"/>
      <c r="CW12" s="591"/>
      <c r="CX12" s="591"/>
      <c r="CY12" s="592"/>
      <c r="CZ12" s="643">
        <v>1.5</v>
      </c>
      <c r="DA12" s="643"/>
      <c r="DB12" s="643"/>
      <c r="DC12" s="643"/>
      <c r="DD12" s="596">
        <v>187988</v>
      </c>
      <c r="DE12" s="591"/>
      <c r="DF12" s="591"/>
      <c r="DG12" s="591"/>
      <c r="DH12" s="591"/>
      <c r="DI12" s="591"/>
      <c r="DJ12" s="591"/>
      <c r="DK12" s="591"/>
      <c r="DL12" s="591"/>
      <c r="DM12" s="591"/>
      <c r="DN12" s="591"/>
      <c r="DO12" s="591"/>
      <c r="DP12" s="592"/>
      <c r="DQ12" s="596">
        <v>202527</v>
      </c>
      <c r="DR12" s="591"/>
      <c r="DS12" s="591"/>
      <c r="DT12" s="591"/>
      <c r="DU12" s="591"/>
      <c r="DV12" s="591"/>
      <c r="DW12" s="591"/>
      <c r="DX12" s="591"/>
      <c r="DY12" s="591"/>
      <c r="DZ12" s="591"/>
      <c r="EA12" s="591"/>
      <c r="EB12" s="591"/>
      <c r="EC12" s="626"/>
    </row>
    <row r="13" spans="2:143" ht="11.25" customHeight="1">
      <c r="B13" s="587" t="s">
        <v>234</v>
      </c>
      <c r="C13" s="588"/>
      <c r="D13" s="588"/>
      <c r="E13" s="588"/>
      <c r="F13" s="588"/>
      <c r="G13" s="588"/>
      <c r="H13" s="588"/>
      <c r="I13" s="588"/>
      <c r="J13" s="588"/>
      <c r="K13" s="588"/>
      <c r="L13" s="588"/>
      <c r="M13" s="588"/>
      <c r="N13" s="588"/>
      <c r="O13" s="588"/>
      <c r="P13" s="588"/>
      <c r="Q13" s="589"/>
      <c r="R13" s="590">
        <v>37339</v>
      </c>
      <c r="S13" s="591"/>
      <c r="T13" s="591"/>
      <c r="U13" s="591"/>
      <c r="V13" s="591"/>
      <c r="W13" s="591"/>
      <c r="X13" s="591"/>
      <c r="Y13" s="592"/>
      <c r="Z13" s="643">
        <v>0.1</v>
      </c>
      <c r="AA13" s="643"/>
      <c r="AB13" s="643"/>
      <c r="AC13" s="643"/>
      <c r="AD13" s="644">
        <v>37339</v>
      </c>
      <c r="AE13" s="644"/>
      <c r="AF13" s="644"/>
      <c r="AG13" s="644"/>
      <c r="AH13" s="644"/>
      <c r="AI13" s="644"/>
      <c r="AJ13" s="644"/>
      <c r="AK13" s="644"/>
      <c r="AL13" s="613">
        <v>0.3</v>
      </c>
      <c r="AM13" s="645"/>
      <c r="AN13" s="645"/>
      <c r="AO13" s="646"/>
      <c r="AP13" s="587" t="s">
        <v>235</v>
      </c>
      <c r="AQ13" s="588"/>
      <c r="AR13" s="588"/>
      <c r="AS13" s="588"/>
      <c r="AT13" s="588"/>
      <c r="AU13" s="588"/>
      <c r="AV13" s="588"/>
      <c r="AW13" s="588"/>
      <c r="AX13" s="588"/>
      <c r="AY13" s="588"/>
      <c r="AZ13" s="588"/>
      <c r="BA13" s="588"/>
      <c r="BB13" s="588"/>
      <c r="BC13" s="588"/>
      <c r="BD13" s="588"/>
      <c r="BE13" s="588"/>
      <c r="BF13" s="589"/>
      <c r="BG13" s="590">
        <v>3378675</v>
      </c>
      <c r="BH13" s="591"/>
      <c r="BI13" s="591"/>
      <c r="BJ13" s="591"/>
      <c r="BK13" s="591"/>
      <c r="BL13" s="591"/>
      <c r="BM13" s="591"/>
      <c r="BN13" s="592"/>
      <c r="BO13" s="643">
        <v>44.6</v>
      </c>
      <c r="BP13" s="643"/>
      <c r="BQ13" s="643"/>
      <c r="BR13" s="643"/>
      <c r="BS13" s="596" t="s">
        <v>111</v>
      </c>
      <c r="BT13" s="591"/>
      <c r="BU13" s="591"/>
      <c r="BV13" s="591"/>
      <c r="BW13" s="591"/>
      <c r="BX13" s="591"/>
      <c r="BY13" s="591"/>
      <c r="BZ13" s="591"/>
      <c r="CA13" s="591"/>
      <c r="CB13" s="626"/>
      <c r="CD13" s="627" t="s">
        <v>236</v>
      </c>
      <c r="CE13" s="624"/>
      <c r="CF13" s="624"/>
      <c r="CG13" s="624"/>
      <c r="CH13" s="624"/>
      <c r="CI13" s="624"/>
      <c r="CJ13" s="624"/>
      <c r="CK13" s="624"/>
      <c r="CL13" s="624"/>
      <c r="CM13" s="624"/>
      <c r="CN13" s="624"/>
      <c r="CO13" s="624"/>
      <c r="CP13" s="624"/>
      <c r="CQ13" s="625"/>
      <c r="CR13" s="590">
        <v>3674272</v>
      </c>
      <c r="CS13" s="591"/>
      <c r="CT13" s="591"/>
      <c r="CU13" s="591"/>
      <c r="CV13" s="591"/>
      <c r="CW13" s="591"/>
      <c r="CX13" s="591"/>
      <c r="CY13" s="592"/>
      <c r="CZ13" s="643">
        <v>14.3</v>
      </c>
      <c r="DA13" s="643"/>
      <c r="DB13" s="643"/>
      <c r="DC13" s="643"/>
      <c r="DD13" s="596">
        <v>1463211</v>
      </c>
      <c r="DE13" s="591"/>
      <c r="DF13" s="591"/>
      <c r="DG13" s="591"/>
      <c r="DH13" s="591"/>
      <c r="DI13" s="591"/>
      <c r="DJ13" s="591"/>
      <c r="DK13" s="591"/>
      <c r="DL13" s="591"/>
      <c r="DM13" s="591"/>
      <c r="DN13" s="591"/>
      <c r="DO13" s="591"/>
      <c r="DP13" s="592"/>
      <c r="DQ13" s="596">
        <v>2444956</v>
      </c>
      <c r="DR13" s="591"/>
      <c r="DS13" s="591"/>
      <c r="DT13" s="591"/>
      <c r="DU13" s="591"/>
      <c r="DV13" s="591"/>
      <c r="DW13" s="591"/>
      <c r="DX13" s="591"/>
      <c r="DY13" s="591"/>
      <c r="DZ13" s="591"/>
      <c r="EA13" s="591"/>
      <c r="EB13" s="591"/>
      <c r="EC13" s="626"/>
    </row>
    <row r="14" spans="2:143" ht="11.25" customHeight="1">
      <c r="B14" s="587" t="s">
        <v>237</v>
      </c>
      <c r="C14" s="588"/>
      <c r="D14" s="588"/>
      <c r="E14" s="588"/>
      <c r="F14" s="588"/>
      <c r="G14" s="588"/>
      <c r="H14" s="588"/>
      <c r="I14" s="588"/>
      <c r="J14" s="588"/>
      <c r="K14" s="588"/>
      <c r="L14" s="588"/>
      <c r="M14" s="588"/>
      <c r="N14" s="588"/>
      <c r="O14" s="588"/>
      <c r="P14" s="588"/>
      <c r="Q14" s="589"/>
      <c r="R14" s="590" t="s">
        <v>111</v>
      </c>
      <c r="S14" s="591"/>
      <c r="T14" s="591"/>
      <c r="U14" s="591"/>
      <c r="V14" s="591"/>
      <c r="W14" s="591"/>
      <c r="X14" s="591"/>
      <c r="Y14" s="592"/>
      <c r="Z14" s="643" t="s">
        <v>111</v>
      </c>
      <c r="AA14" s="643"/>
      <c r="AB14" s="643"/>
      <c r="AC14" s="643"/>
      <c r="AD14" s="644" t="s">
        <v>111</v>
      </c>
      <c r="AE14" s="644"/>
      <c r="AF14" s="644"/>
      <c r="AG14" s="644"/>
      <c r="AH14" s="644"/>
      <c r="AI14" s="644"/>
      <c r="AJ14" s="644"/>
      <c r="AK14" s="644"/>
      <c r="AL14" s="613" t="s">
        <v>111</v>
      </c>
      <c r="AM14" s="645"/>
      <c r="AN14" s="645"/>
      <c r="AO14" s="646"/>
      <c r="AP14" s="587" t="s">
        <v>238</v>
      </c>
      <c r="AQ14" s="588"/>
      <c r="AR14" s="588"/>
      <c r="AS14" s="588"/>
      <c r="AT14" s="588"/>
      <c r="AU14" s="588"/>
      <c r="AV14" s="588"/>
      <c r="AW14" s="588"/>
      <c r="AX14" s="588"/>
      <c r="AY14" s="588"/>
      <c r="AZ14" s="588"/>
      <c r="BA14" s="588"/>
      <c r="BB14" s="588"/>
      <c r="BC14" s="588"/>
      <c r="BD14" s="588"/>
      <c r="BE14" s="588"/>
      <c r="BF14" s="589"/>
      <c r="BG14" s="590">
        <v>163490</v>
      </c>
      <c r="BH14" s="591"/>
      <c r="BI14" s="591"/>
      <c r="BJ14" s="591"/>
      <c r="BK14" s="591"/>
      <c r="BL14" s="591"/>
      <c r="BM14" s="591"/>
      <c r="BN14" s="592"/>
      <c r="BO14" s="643">
        <v>2.2000000000000002</v>
      </c>
      <c r="BP14" s="643"/>
      <c r="BQ14" s="643"/>
      <c r="BR14" s="643"/>
      <c r="BS14" s="596" t="s">
        <v>111</v>
      </c>
      <c r="BT14" s="591"/>
      <c r="BU14" s="591"/>
      <c r="BV14" s="591"/>
      <c r="BW14" s="591"/>
      <c r="BX14" s="591"/>
      <c r="BY14" s="591"/>
      <c r="BZ14" s="591"/>
      <c r="CA14" s="591"/>
      <c r="CB14" s="626"/>
      <c r="CD14" s="627" t="s">
        <v>239</v>
      </c>
      <c r="CE14" s="624"/>
      <c r="CF14" s="624"/>
      <c r="CG14" s="624"/>
      <c r="CH14" s="624"/>
      <c r="CI14" s="624"/>
      <c r="CJ14" s="624"/>
      <c r="CK14" s="624"/>
      <c r="CL14" s="624"/>
      <c r="CM14" s="624"/>
      <c r="CN14" s="624"/>
      <c r="CO14" s="624"/>
      <c r="CP14" s="624"/>
      <c r="CQ14" s="625"/>
      <c r="CR14" s="590">
        <v>881040</v>
      </c>
      <c r="CS14" s="591"/>
      <c r="CT14" s="591"/>
      <c r="CU14" s="591"/>
      <c r="CV14" s="591"/>
      <c r="CW14" s="591"/>
      <c r="CX14" s="591"/>
      <c r="CY14" s="592"/>
      <c r="CZ14" s="643">
        <v>3.4</v>
      </c>
      <c r="DA14" s="643"/>
      <c r="DB14" s="643"/>
      <c r="DC14" s="643"/>
      <c r="DD14" s="596">
        <v>31678</v>
      </c>
      <c r="DE14" s="591"/>
      <c r="DF14" s="591"/>
      <c r="DG14" s="591"/>
      <c r="DH14" s="591"/>
      <c r="DI14" s="591"/>
      <c r="DJ14" s="591"/>
      <c r="DK14" s="591"/>
      <c r="DL14" s="591"/>
      <c r="DM14" s="591"/>
      <c r="DN14" s="591"/>
      <c r="DO14" s="591"/>
      <c r="DP14" s="592"/>
      <c r="DQ14" s="596">
        <v>855626</v>
      </c>
      <c r="DR14" s="591"/>
      <c r="DS14" s="591"/>
      <c r="DT14" s="591"/>
      <c r="DU14" s="591"/>
      <c r="DV14" s="591"/>
      <c r="DW14" s="591"/>
      <c r="DX14" s="591"/>
      <c r="DY14" s="591"/>
      <c r="DZ14" s="591"/>
      <c r="EA14" s="591"/>
      <c r="EB14" s="591"/>
      <c r="EC14" s="626"/>
    </row>
    <row r="15" spans="2:143" ht="11.25" customHeight="1">
      <c r="B15" s="587" t="s">
        <v>240</v>
      </c>
      <c r="C15" s="588"/>
      <c r="D15" s="588"/>
      <c r="E15" s="588"/>
      <c r="F15" s="588"/>
      <c r="G15" s="588"/>
      <c r="H15" s="588"/>
      <c r="I15" s="588"/>
      <c r="J15" s="588"/>
      <c r="K15" s="588"/>
      <c r="L15" s="588"/>
      <c r="M15" s="588"/>
      <c r="N15" s="588"/>
      <c r="O15" s="588"/>
      <c r="P15" s="588"/>
      <c r="Q15" s="589"/>
      <c r="R15" s="590">
        <v>33651</v>
      </c>
      <c r="S15" s="591"/>
      <c r="T15" s="591"/>
      <c r="U15" s="591"/>
      <c r="V15" s="591"/>
      <c r="W15" s="591"/>
      <c r="X15" s="591"/>
      <c r="Y15" s="592"/>
      <c r="Z15" s="643">
        <v>0.1</v>
      </c>
      <c r="AA15" s="643"/>
      <c r="AB15" s="643"/>
      <c r="AC15" s="643"/>
      <c r="AD15" s="644">
        <v>33651</v>
      </c>
      <c r="AE15" s="644"/>
      <c r="AF15" s="644"/>
      <c r="AG15" s="644"/>
      <c r="AH15" s="644"/>
      <c r="AI15" s="644"/>
      <c r="AJ15" s="644"/>
      <c r="AK15" s="644"/>
      <c r="AL15" s="613">
        <v>0.3</v>
      </c>
      <c r="AM15" s="645"/>
      <c r="AN15" s="645"/>
      <c r="AO15" s="646"/>
      <c r="AP15" s="587" t="s">
        <v>241</v>
      </c>
      <c r="AQ15" s="588"/>
      <c r="AR15" s="588"/>
      <c r="AS15" s="588"/>
      <c r="AT15" s="588"/>
      <c r="AU15" s="588"/>
      <c r="AV15" s="588"/>
      <c r="AW15" s="588"/>
      <c r="AX15" s="588"/>
      <c r="AY15" s="588"/>
      <c r="AZ15" s="588"/>
      <c r="BA15" s="588"/>
      <c r="BB15" s="588"/>
      <c r="BC15" s="588"/>
      <c r="BD15" s="588"/>
      <c r="BE15" s="588"/>
      <c r="BF15" s="589"/>
      <c r="BG15" s="590">
        <v>434611</v>
      </c>
      <c r="BH15" s="591"/>
      <c r="BI15" s="591"/>
      <c r="BJ15" s="591"/>
      <c r="BK15" s="591"/>
      <c r="BL15" s="591"/>
      <c r="BM15" s="591"/>
      <c r="BN15" s="592"/>
      <c r="BO15" s="643">
        <v>5.7</v>
      </c>
      <c r="BP15" s="643"/>
      <c r="BQ15" s="643"/>
      <c r="BR15" s="643"/>
      <c r="BS15" s="596" t="s">
        <v>111</v>
      </c>
      <c r="BT15" s="591"/>
      <c r="BU15" s="591"/>
      <c r="BV15" s="591"/>
      <c r="BW15" s="591"/>
      <c r="BX15" s="591"/>
      <c r="BY15" s="591"/>
      <c r="BZ15" s="591"/>
      <c r="CA15" s="591"/>
      <c r="CB15" s="626"/>
      <c r="CD15" s="627" t="s">
        <v>242</v>
      </c>
      <c r="CE15" s="624"/>
      <c r="CF15" s="624"/>
      <c r="CG15" s="624"/>
      <c r="CH15" s="624"/>
      <c r="CI15" s="624"/>
      <c r="CJ15" s="624"/>
      <c r="CK15" s="624"/>
      <c r="CL15" s="624"/>
      <c r="CM15" s="624"/>
      <c r="CN15" s="624"/>
      <c r="CO15" s="624"/>
      <c r="CP15" s="624"/>
      <c r="CQ15" s="625"/>
      <c r="CR15" s="590">
        <v>2759055</v>
      </c>
      <c r="CS15" s="591"/>
      <c r="CT15" s="591"/>
      <c r="CU15" s="591"/>
      <c r="CV15" s="591"/>
      <c r="CW15" s="591"/>
      <c r="CX15" s="591"/>
      <c r="CY15" s="592"/>
      <c r="CZ15" s="643">
        <v>10.8</v>
      </c>
      <c r="DA15" s="643"/>
      <c r="DB15" s="643"/>
      <c r="DC15" s="643"/>
      <c r="DD15" s="596">
        <v>702439</v>
      </c>
      <c r="DE15" s="591"/>
      <c r="DF15" s="591"/>
      <c r="DG15" s="591"/>
      <c r="DH15" s="591"/>
      <c r="DI15" s="591"/>
      <c r="DJ15" s="591"/>
      <c r="DK15" s="591"/>
      <c r="DL15" s="591"/>
      <c r="DM15" s="591"/>
      <c r="DN15" s="591"/>
      <c r="DO15" s="591"/>
      <c r="DP15" s="592"/>
      <c r="DQ15" s="596">
        <v>2147546</v>
      </c>
      <c r="DR15" s="591"/>
      <c r="DS15" s="591"/>
      <c r="DT15" s="591"/>
      <c r="DU15" s="591"/>
      <c r="DV15" s="591"/>
      <c r="DW15" s="591"/>
      <c r="DX15" s="591"/>
      <c r="DY15" s="591"/>
      <c r="DZ15" s="591"/>
      <c r="EA15" s="591"/>
      <c r="EB15" s="591"/>
      <c r="EC15" s="626"/>
    </row>
    <row r="16" spans="2:143" ht="11.25" customHeight="1">
      <c r="B16" s="587" t="s">
        <v>243</v>
      </c>
      <c r="C16" s="588"/>
      <c r="D16" s="588"/>
      <c r="E16" s="588"/>
      <c r="F16" s="588"/>
      <c r="G16" s="588"/>
      <c r="H16" s="588"/>
      <c r="I16" s="588"/>
      <c r="J16" s="588"/>
      <c r="K16" s="588"/>
      <c r="L16" s="588"/>
      <c r="M16" s="588"/>
      <c r="N16" s="588"/>
      <c r="O16" s="588"/>
      <c r="P16" s="588"/>
      <c r="Q16" s="589"/>
      <c r="R16" s="590">
        <v>5643764</v>
      </c>
      <c r="S16" s="591"/>
      <c r="T16" s="591"/>
      <c r="U16" s="591"/>
      <c r="V16" s="591"/>
      <c r="W16" s="591"/>
      <c r="X16" s="591"/>
      <c r="Y16" s="592"/>
      <c r="Z16" s="643">
        <v>21.2</v>
      </c>
      <c r="AA16" s="643"/>
      <c r="AB16" s="643"/>
      <c r="AC16" s="643"/>
      <c r="AD16" s="644">
        <v>4760391</v>
      </c>
      <c r="AE16" s="644"/>
      <c r="AF16" s="644"/>
      <c r="AG16" s="644"/>
      <c r="AH16" s="644"/>
      <c r="AI16" s="644"/>
      <c r="AJ16" s="644"/>
      <c r="AK16" s="644"/>
      <c r="AL16" s="613">
        <v>35.700000000000003</v>
      </c>
      <c r="AM16" s="645"/>
      <c r="AN16" s="645"/>
      <c r="AO16" s="646"/>
      <c r="AP16" s="587" t="s">
        <v>244</v>
      </c>
      <c r="AQ16" s="588"/>
      <c r="AR16" s="588"/>
      <c r="AS16" s="588"/>
      <c r="AT16" s="588"/>
      <c r="AU16" s="588"/>
      <c r="AV16" s="588"/>
      <c r="AW16" s="588"/>
      <c r="AX16" s="588"/>
      <c r="AY16" s="588"/>
      <c r="AZ16" s="588"/>
      <c r="BA16" s="588"/>
      <c r="BB16" s="588"/>
      <c r="BC16" s="588"/>
      <c r="BD16" s="588"/>
      <c r="BE16" s="588"/>
      <c r="BF16" s="589"/>
      <c r="BG16" s="590" t="s">
        <v>111</v>
      </c>
      <c r="BH16" s="591"/>
      <c r="BI16" s="591"/>
      <c r="BJ16" s="591"/>
      <c r="BK16" s="591"/>
      <c r="BL16" s="591"/>
      <c r="BM16" s="591"/>
      <c r="BN16" s="592"/>
      <c r="BO16" s="643" t="s">
        <v>111</v>
      </c>
      <c r="BP16" s="643"/>
      <c r="BQ16" s="643"/>
      <c r="BR16" s="643"/>
      <c r="BS16" s="596" t="s">
        <v>111</v>
      </c>
      <c r="BT16" s="591"/>
      <c r="BU16" s="591"/>
      <c r="BV16" s="591"/>
      <c r="BW16" s="591"/>
      <c r="BX16" s="591"/>
      <c r="BY16" s="591"/>
      <c r="BZ16" s="591"/>
      <c r="CA16" s="591"/>
      <c r="CB16" s="626"/>
      <c r="CD16" s="627" t="s">
        <v>245</v>
      </c>
      <c r="CE16" s="624"/>
      <c r="CF16" s="624"/>
      <c r="CG16" s="624"/>
      <c r="CH16" s="624"/>
      <c r="CI16" s="624"/>
      <c r="CJ16" s="624"/>
      <c r="CK16" s="624"/>
      <c r="CL16" s="624"/>
      <c r="CM16" s="624"/>
      <c r="CN16" s="624"/>
      <c r="CO16" s="624"/>
      <c r="CP16" s="624"/>
      <c r="CQ16" s="625"/>
      <c r="CR16" s="590">
        <v>905</v>
      </c>
      <c r="CS16" s="591"/>
      <c r="CT16" s="591"/>
      <c r="CU16" s="591"/>
      <c r="CV16" s="591"/>
      <c r="CW16" s="591"/>
      <c r="CX16" s="591"/>
      <c r="CY16" s="592"/>
      <c r="CZ16" s="643">
        <v>0</v>
      </c>
      <c r="DA16" s="643"/>
      <c r="DB16" s="643"/>
      <c r="DC16" s="643"/>
      <c r="DD16" s="596" t="s">
        <v>111</v>
      </c>
      <c r="DE16" s="591"/>
      <c r="DF16" s="591"/>
      <c r="DG16" s="591"/>
      <c r="DH16" s="591"/>
      <c r="DI16" s="591"/>
      <c r="DJ16" s="591"/>
      <c r="DK16" s="591"/>
      <c r="DL16" s="591"/>
      <c r="DM16" s="591"/>
      <c r="DN16" s="591"/>
      <c r="DO16" s="591"/>
      <c r="DP16" s="592"/>
      <c r="DQ16" s="596">
        <v>905</v>
      </c>
      <c r="DR16" s="591"/>
      <c r="DS16" s="591"/>
      <c r="DT16" s="591"/>
      <c r="DU16" s="591"/>
      <c r="DV16" s="591"/>
      <c r="DW16" s="591"/>
      <c r="DX16" s="591"/>
      <c r="DY16" s="591"/>
      <c r="DZ16" s="591"/>
      <c r="EA16" s="591"/>
      <c r="EB16" s="591"/>
      <c r="EC16" s="626"/>
    </row>
    <row r="17" spans="2:133" ht="11.25" customHeight="1">
      <c r="B17" s="587" t="s">
        <v>246</v>
      </c>
      <c r="C17" s="588"/>
      <c r="D17" s="588"/>
      <c r="E17" s="588"/>
      <c r="F17" s="588"/>
      <c r="G17" s="588"/>
      <c r="H17" s="588"/>
      <c r="I17" s="588"/>
      <c r="J17" s="588"/>
      <c r="K17" s="588"/>
      <c r="L17" s="588"/>
      <c r="M17" s="588"/>
      <c r="N17" s="588"/>
      <c r="O17" s="588"/>
      <c r="P17" s="588"/>
      <c r="Q17" s="589"/>
      <c r="R17" s="590">
        <v>4760391</v>
      </c>
      <c r="S17" s="591"/>
      <c r="T17" s="591"/>
      <c r="U17" s="591"/>
      <c r="V17" s="591"/>
      <c r="W17" s="591"/>
      <c r="X17" s="591"/>
      <c r="Y17" s="592"/>
      <c r="Z17" s="643">
        <v>17.8</v>
      </c>
      <c r="AA17" s="643"/>
      <c r="AB17" s="643"/>
      <c r="AC17" s="643"/>
      <c r="AD17" s="644">
        <v>4760391</v>
      </c>
      <c r="AE17" s="644"/>
      <c r="AF17" s="644"/>
      <c r="AG17" s="644"/>
      <c r="AH17" s="644"/>
      <c r="AI17" s="644"/>
      <c r="AJ17" s="644"/>
      <c r="AK17" s="644"/>
      <c r="AL17" s="613">
        <v>35.700000000000003</v>
      </c>
      <c r="AM17" s="645"/>
      <c r="AN17" s="645"/>
      <c r="AO17" s="646"/>
      <c r="AP17" s="587" t="s">
        <v>247</v>
      </c>
      <c r="AQ17" s="588"/>
      <c r="AR17" s="588"/>
      <c r="AS17" s="588"/>
      <c r="AT17" s="588"/>
      <c r="AU17" s="588"/>
      <c r="AV17" s="588"/>
      <c r="AW17" s="588"/>
      <c r="AX17" s="588"/>
      <c r="AY17" s="588"/>
      <c r="AZ17" s="588"/>
      <c r="BA17" s="588"/>
      <c r="BB17" s="588"/>
      <c r="BC17" s="588"/>
      <c r="BD17" s="588"/>
      <c r="BE17" s="588"/>
      <c r="BF17" s="589"/>
      <c r="BG17" s="590" t="s">
        <v>111</v>
      </c>
      <c r="BH17" s="591"/>
      <c r="BI17" s="591"/>
      <c r="BJ17" s="591"/>
      <c r="BK17" s="591"/>
      <c r="BL17" s="591"/>
      <c r="BM17" s="591"/>
      <c r="BN17" s="592"/>
      <c r="BO17" s="643" t="s">
        <v>111</v>
      </c>
      <c r="BP17" s="643"/>
      <c r="BQ17" s="643"/>
      <c r="BR17" s="643"/>
      <c r="BS17" s="596" t="s">
        <v>111</v>
      </c>
      <c r="BT17" s="591"/>
      <c r="BU17" s="591"/>
      <c r="BV17" s="591"/>
      <c r="BW17" s="591"/>
      <c r="BX17" s="591"/>
      <c r="BY17" s="591"/>
      <c r="BZ17" s="591"/>
      <c r="CA17" s="591"/>
      <c r="CB17" s="626"/>
      <c r="CD17" s="627" t="s">
        <v>248</v>
      </c>
      <c r="CE17" s="624"/>
      <c r="CF17" s="624"/>
      <c r="CG17" s="624"/>
      <c r="CH17" s="624"/>
      <c r="CI17" s="624"/>
      <c r="CJ17" s="624"/>
      <c r="CK17" s="624"/>
      <c r="CL17" s="624"/>
      <c r="CM17" s="624"/>
      <c r="CN17" s="624"/>
      <c r="CO17" s="624"/>
      <c r="CP17" s="624"/>
      <c r="CQ17" s="625"/>
      <c r="CR17" s="590">
        <v>2674634</v>
      </c>
      <c r="CS17" s="591"/>
      <c r="CT17" s="591"/>
      <c r="CU17" s="591"/>
      <c r="CV17" s="591"/>
      <c r="CW17" s="591"/>
      <c r="CX17" s="591"/>
      <c r="CY17" s="592"/>
      <c r="CZ17" s="643">
        <v>10.4</v>
      </c>
      <c r="DA17" s="643"/>
      <c r="DB17" s="643"/>
      <c r="DC17" s="643"/>
      <c r="DD17" s="596" t="s">
        <v>111</v>
      </c>
      <c r="DE17" s="591"/>
      <c r="DF17" s="591"/>
      <c r="DG17" s="591"/>
      <c r="DH17" s="591"/>
      <c r="DI17" s="591"/>
      <c r="DJ17" s="591"/>
      <c r="DK17" s="591"/>
      <c r="DL17" s="591"/>
      <c r="DM17" s="591"/>
      <c r="DN17" s="591"/>
      <c r="DO17" s="591"/>
      <c r="DP17" s="592"/>
      <c r="DQ17" s="596">
        <v>2655887</v>
      </c>
      <c r="DR17" s="591"/>
      <c r="DS17" s="591"/>
      <c r="DT17" s="591"/>
      <c r="DU17" s="591"/>
      <c r="DV17" s="591"/>
      <c r="DW17" s="591"/>
      <c r="DX17" s="591"/>
      <c r="DY17" s="591"/>
      <c r="DZ17" s="591"/>
      <c r="EA17" s="591"/>
      <c r="EB17" s="591"/>
      <c r="EC17" s="626"/>
    </row>
    <row r="18" spans="2:133" ht="11.25" customHeight="1">
      <c r="B18" s="587" t="s">
        <v>249</v>
      </c>
      <c r="C18" s="588"/>
      <c r="D18" s="588"/>
      <c r="E18" s="588"/>
      <c r="F18" s="588"/>
      <c r="G18" s="588"/>
      <c r="H18" s="588"/>
      <c r="I18" s="588"/>
      <c r="J18" s="588"/>
      <c r="K18" s="588"/>
      <c r="L18" s="588"/>
      <c r="M18" s="588"/>
      <c r="N18" s="588"/>
      <c r="O18" s="588"/>
      <c r="P18" s="588"/>
      <c r="Q18" s="589"/>
      <c r="R18" s="590">
        <v>883373</v>
      </c>
      <c r="S18" s="591"/>
      <c r="T18" s="591"/>
      <c r="U18" s="591"/>
      <c r="V18" s="591"/>
      <c r="W18" s="591"/>
      <c r="X18" s="591"/>
      <c r="Y18" s="592"/>
      <c r="Z18" s="643">
        <v>3.3</v>
      </c>
      <c r="AA18" s="643"/>
      <c r="AB18" s="643"/>
      <c r="AC18" s="643"/>
      <c r="AD18" s="644" t="s">
        <v>111</v>
      </c>
      <c r="AE18" s="644"/>
      <c r="AF18" s="644"/>
      <c r="AG18" s="644"/>
      <c r="AH18" s="644"/>
      <c r="AI18" s="644"/>
      <c r="AJ18" s="644"/>
      <c r="AK18" s="644"/>
      <c r="AL18" s="613" t="s">
        <v>111</v>
      </c>
      <c r="AM18" s="645"/>
      <c r="AN18" s="645"/>
      <c r="AO18" s="646"/>
      <c r="AP18" s="587" t="s">
        <v>250</v>
      </c>
      <c r="AQ18" s="588"/>
      <c r="AR18" s="588"/>
      <c r="AS18" s="588"/>
      <c r="AT18" s="588"/>
      <c r="AU18" s="588"/>
      <c r="AV18" s="588"/>
      <c r="AW18" s="588"/>
      <c r="AX18" s="588"/>
      <c r="AY18" s="588"/>
      <c r="AZ18" s="588"/>
      <c r="BA18" s="588"/>
      <c r="BB18" s="588"/>
      <c r="BC18" s="588"/>
      <c r="BD18" s="588"/>
      <c r="BE18" s="588"/>
      <c r="BF18" s="589"/>
      <c r="BG18" s="590" t="s">
        <v>111</v>
      </c>
      <c r="BH18" s="591"/>
      <c r="BI18" s="591"/>
      <c r="BJ18" s="591"/>
      <c r="BK18" s="591"/>
      <c r="BL18" s="591"/>
      <c r="BM18" s="591"/>
      <c r="BN18" s="592"/>
      <c r="BO18" s="643" t="s">
        <v>111</v>
      </c>
      <c r="BP18" s="643"/>
      <c r="BQ18" s="643"/>
      <c r="BR18" s="643"/>
      <c r="BS18" s="596" t="s">
        <v>111</v>
      </c>
      <c r="BT18" s="591"/>
      <c r="BU18" s="591"/>
      <c r="BV18" s="591"/>
      <c r="BW18" s="591"/>
      <c r="BX18" s="591"/>
      <c r="BY18" s="591"/>
      <c r="BZ18" s="591"/>
      <c r="CA18" s="591"/>
      <c r="CB18" s="626"/>
      <c r="CD18" s="627" t="s">
        <v>251</v>
      </c>
      <c r="CE18" s="624"/>
      <c r="CF18" s="624"/>
      <c r="CG18" s="624"/>
      <c r="CH18" s="624"/>
      <c r="CI18" s="624"/>
      <c r="CJ18" s="624"/>
      <c r="CK18" s="624"/>
      <c r="CL18" s="624"/>
      <c r="CM18" s="624"/>
      <c r="CN18" s="624"/>
      <c r="CO18" s="624"/>
      <c r="CP18" s="624"/>
      <c r="CQ18" s="625"/>
      <c r="CR18" s="590" t="s">
        <v>111</v>
      </c>
      <c r="CS18" s="591"/>
      <c r="CT18" s="591"/>
      <c r="CU18" s="591"/>
      <c r="CV18" s="591"/>
      <c r="CW18" s="591"/>
      <c r="CX18" s="591"/>
      <c r="CY18" s="592"/>
      <c r="CZ18" s="643" t="s">
        <v>111</v>
      </c>
      <c r="DA18" s="643"/>
      <c r="DB18" s="643"/>
      <c r="DC18" s="643"/>
      <c r="DD18" s="596" t="s">
        <v>111</v>
      </c>
      <c r="DE18" s="591"/>
      <c r="DF18" s="591"/>
      <c r="DG18" s="591"/>
      <c r="DH18" s="591"/>
      <c r="DI18" s="591"/>
      <c r="DJ18" s="591"/>
      <c r="DK18" s="591"/>
      <c r="DL18" s="591"/>
      <c r="DM18" s="591"/>
      <c r="DN18" s="591"/>
      <c r="DO18" s="591"/>
      <c r="DP18" s="592"/>
      <c r="DQ18" s="596" t="s">
        <v>111</v>
      </c>
      <c r="DR18" s="591"/>
      <c r="DS18" s="591"/>
      <c r="DT18" s="591"/>
      <c r="DU18" s="591"/>
      <c r="DV18" s="591"/>
      <c r="DW18" s="591"/>
      <c r="DX18" s="591"/>
      <c r="DY18" s="591"/>
      <c r="DZ18" s="591"/>
      <c r="EA18" s="591"/>
      <c r="EB18" s="591"/>
      <c r="EC18" s="626"/>
    </row>
    <row r="19" spans="2:133" ht="11.25" customHeight="1">
      <c r="B19" s="587" t="s">
        <v>252</v>
      </c>
      <c r="C19" s="588"/>
      <c r="D19" s="588"/>
      <c r="E19" s="588"/>
      <c r="F19" s="588"/>
      <c r="G19" s="588"/>
      <c r="H19" s="588"/>
      <c r="I19" s="588"/>
      <c r="J19" s="588"/>
      <c r="K19" s="588"/>
      <c r="L19" s="588"/>
      <c r="M19" s="588"/>
      <c r="N19" s="588"/>
      <c r="O19" s="588"/>
      <c r="P19" s="588"/>
      <c r="Q19" s="589"/>
      <c r="R19" s="590" t="s">
        <v>111</v>
      </c>
      <c r="S19" s="591"/>
      <c r="T19" s="591"/>
      <c r="U19" s="591"/>
      <c r="V19" s="591"/>
      <c r="W19" s="591"/>
      <c r="X19" s="591"/>
      <c r="Y19" s="592"/>
      <c r="Z19" s="643" t="s">
        <v>111</v>
      </c>
      <c r="AA19" s="643"/>
      <c r="AB19" s="643"/>
      <c r="AC19" s="643"/>
      <c r="AD19" s="644" t="s">
        <v>111</v>
      </c>
      <c r="AE19" s="644"/>
      <c r="AF19" s="644"/>
      <c r="AG19" s="644"/>
      <c r="AH19" s="644"/>
      <c r="AI19" s="644"/>
      <c r="AJ19" s="644"/>
      <c r="AK19" s="644"/>
      <c r="AL19" s="613" t="s">
        <v>111</v>
      </c>
      <c r="AM19" s="645"/>
      <c r="AN19" s="645"/>
      <c r="AO19" s="646"/>
      <c r="AP19" s="587" t="s">
        <v>253</v>
      </c>
      <c r="AQ19" s="588"/>
      <c r="AR19" s="588"/>
      <c r="AS19" s="588"/>
      <c r="AT19" s="588"/>
      <c r="AU19" s="588"/>
      <c r="AV19" s="588"/>
      <c r="AW19" s="588"/>
      <c r="AX19" s="588"/>
      <c r="AY19" s="588"/>
      <c r="AZ19" s="588"/>
      <c r="BA19" s="588"/>
      <c r="BB19" s="588"/>
      <c r="BC19" s="588"/>
      <c r="BD19" s="588"/>
      <c r="BE19" s="588"/>
      <c r="BF19" s="589"/>
      <c r="BG19" s="590">
        <v>517642</v>
      </c>
      <c r="BH19" s="591"/>
      <c r="BI19" s="591"/>
      <c r="BJ19" s="591"/>
      <c r="BK19" s="591"/>
      <c r="BL19" s="591"/>
      <c r="BM19" s="591"/>
      <c r="BN19" s="592"/>
      <c r="BO19" s="643">
        <v>6.8</v>
      </c>
      <c r="BP19" s="643"/>
      <c r="BQ19" s="643"/>
      <c r="BR19" s="643"/>
      <c r="BS19" s="596" t="s">
        <v>111</v>
      </c>
      <c r="BT19" s="591"/>
      <c r="BU19" s="591"/>
      <c r="BV19" s="591"/>
      <c r="BW19" s="591"/>
      <c r="BX19" s="591"/>
      <c r="BY19" s="591"/>
      <c r="BZ19" s="591"/>
      <c r="CA19" s="591"/>
      <c r="CB19" s="626"/>
      <c r="CD19" s="627" t="s">
        <v>254</v>
      </c>
      <c r="CE19" s="624"/>
      <c r="CF19" s="624"/>
      <c r="CG19" s="624"/>
      <c r="CH19" s="624"/>
      <c r="CI19" s="624"/>
      <c r="CJ19" s="624"/>
      <c r="CK19" s="624"/>
      <c r="CL19" s="624"/>
      <c r="CM19" s="624"/>
      <c r="CN19" s="624"/>
      <c r="CO19" s="624"/>
      <c r="CP19" s="624"/>
      <c r="CQ19" s="625"/>
      <c r="CR19" s="590" t="s">
        <v>111</v>
      </c>
      <c r="CS19" s="591"/>
      <c r="CT19" s="591"/>
      <c r="CU19" s="591"/>
      <c r="CV19" s="591"/>
      <c r="CW19" s="591"/>
      <c r="CX19" s="591"/>
      <c r="CY19" s="592"/>
      <c r="CZ19" s="643" t="s">
        <v>111</v>
      </c>
      <c r="DA19" s="643"/>
      <c r="DB19" s="643"/>
      <c r="DC19" s="643"/>
      <c r="DD19" s="596" t="s">
        <v>111</v>
      </c>
      <c r="DE19" s="591"/>
      <c r="DF19" s="591"/>
      <c r="DG19" s="591"/>
      <c r="DH19" s="591"/>
      <c r="DI19" s="591"/>
      <c r="DJ19" s="591"/>
      <c r="DK19" s="591"/>
      <c r="DL19" s="591"/>
      <c r="DM19" s="591"/>
      <c r="DN19" s="591"/>
      <c r="DO19" s="591"/>
      <c r="DP19" s="592"/>
      <c r="DQ19" s="596" t="s">
        <v>111</v>
      </c>
      <c r="DR19" s="591"/>
      <c r="DS19" s="591"/>
      <c r="DT19" s="591"/>
      <c r="DU19" s="591"/>
      <c r="DV19" s="591"/>
      <c r="DW19" s="591"/>
      <c r="DX19" s="591"/>
      <c r="DY19" s="591"/>
      <c r="DZ19" s="591"/>
      <c r="EA19" s="591"/>
      <c r="EB19" s="591"/>
      <c r="EC19" s="626"/>
    </row>
    <row r="20" spans="2:133" ht="11.25" customHeight="1">
      <c r="B20" s="587" t="s">
        <v>255</v>
      </c>
      <c r="C20" s="588"/>
      <c r="D20" s="588"/>
      <c r="E20" s="588"/>
      <c r="F20" s="588"/>
      <c r="G20" s="588"/>
      <c r="H20" s="588"/>
      <c r="I20" s="588"/>
      <c r="J20" s="588"/>
      <c r="K20" s="588"/>
      <c r="L20" s="588"/>
      <c r="M20" s="588"/>
      <c r="N20" s="588"/>
      <c r="O20" s="588"/>
      <c r="P20" s="588"/>
      <c r="Q20" s="589"/>
      <c r="R20" s="590">
        <v>14665531</v>
      </c>
      <c r="S20" s="591"/>
      <c r="T20" s="591"/>
      <c r="U20" s="591"/>
      <c r="V20" s="591"/>
      <c r="W20" s="591"/>
      <c r="X20" s="591"/>
      <c r="Y20" s="592"/>
      <c r="Z20" s="643">
        <v>55</v>
      </c>
      <c r="AA20" s="643"/>
      <c r="AB20" s="643"/>
      <c r="AC20" s="643"/>
      <c r="AD20" s="644">
        <v>13264516</v>
      </c>
      <c r="AE20" s="644"/>
      <c r="AF20" s="644"/>
      <c r="AG20" s="644"/>
      <c r="AH20" s="644"/>
      <c r="AI20" s="644"/>
      <c r="AJ20" s="644"/>
      <c r="AK20" s="644"/>
      <c r="AL20" s="613">
        <v>99.6</v>
      </c>
      <c r="AM20" s="645"/>
      <c r="AN20" s="645"/>
      <c r="AO20" s="646"/>
      <c r="AP20" s="587" t="s">
        <v>256</v>
      </c>
      <c r="AQ20" s="588"/>
      <c r="AR20" s="588"/>
      <c r="AS20" s="588"/>
      <c r="AT20" s="588"/>
      <c r="AU20" s="588"/>
      <c r="AV20" s="588"/>
      <c r="AW20" s="588"/>
      <c r="AX20" s="588"/>
      <c r="AY20" s="588"/>
      <c r="AZ20" s="588"/>
      <c r="BA20" s="588"/>
      <c r="BB20" s="588"/>
      <c r="BC20" s="588"/>
      <c r="BD20" s="588"/>
      <c r="BE20" s="588"/>
      <c r="BF20" s="589"/>
      <c r="BG20" s="590">
        <v>517642</v>
      </c>
      <c r="BH20" s="591"/>
      <c r="BI20" s="591"/>
      <c r="BJ20" s="591"/>
      <c r="BK20" s="591"/>
      <c r="BL20" s="591"/>
      <c r="BM20" s="591"/>
      <c r="BN20" s="592"/>
      <c r="BO20" s="643">
        <v>6.8</v>
      </c>
      <c r="BP20" s="643"/>
      <c r="BQ20" s="643"/>
      <c r="BR20" s="643"/>
      <c r="BS20" s="596" t="s">
        <v>111</v>
      </c>
      <c r="BT20" s="591"/>
      <c r="BU20" s="591"/>
      <c r="BV20" s="591"/>
      <c r="BW20" s="591"/>
      <c r="BX20" s="591"/>
      <c r="BY20" s="591"/>
      <c r="BZ20" s="591"/>
      <c r="CA20" s="591"/>
      <c r="CB20" s="626"/>
      <c r="CD20" s="627" t="s">
        <v>257</v>
      </c>
      <c r="CE20" s="624"/>
      <c r="CF20" s="624"/>
      <c r="CG20" s="624"/>
      <c r="CH20" s="624"/>
      <c r="CI20" s="624"/>
      <c r="CJ20" s="624"/>
      <c r="CK20" s="624"/>
      <c r="CL20" s="624"/>
      <c r="CM20" s="624"/>
      <c r="CN20" s="624"/>
      <c r="CO20" s="624"/>
      <c r="CP20" s="624"/>
      <c r="CQ20" s="625"/>
      <c r="CR20" s="590">
        <v>25653021</v>
      </c>
      <c r="CS20" s="591"/>
      <c r="CT20" s="591"/>
      <c r="CU20" s="591"/>
      <c r="CV20" s="591"/>
      <c r="CW20" s="591"/>
      <c r="CX20" s="591"/>
      <c r="CY20" s="592"/>
      <c r="CZ20" s="643">
        <v>100</v>
      </c>
      <c r="DA20" s="643"/>
      <c r="DB20" s="643"/>
      <c r="DC20" s="643"/>
      <c r="DD20" s="596">
        <v>2837389</v>
      </c>
      <c r="DE20" s="591"/>
      <c r="DF20" s="591"/>
      <c r="DG20" s="591"/>
      <c r="DH20" s="591"/>
      <c r="DI20" s="591"/>
      <c r="DJ20" s="591"/>
      <c r="DK20" s="591"/>
      <c r="DL20" s="591"/>
      <c r="DM20" s="591"/>
      <c r="DN20" s="591"/>
      <c r="DO20" s="591"/>
      <c r="DP20" s="592"/>
      <c r="DQ20" s="596">
        <v>17011357</v>
      </c>
      <c r="DR20" s="591"/>
      <c r="DS20" s="591"/>
      <c r="DT20" s="591"/>
      <c r="DU20" s="591"/>
      <c r="DV20" s="591"/>
      <c r="DW20" s="591"/>
      <c r="DX20" s="591"/>
      <c r="DY20" s="591"/>
      <c r="DZ20" s="591"/>
      <c r="EA20" s="591"/>
      <c r="EB20" s="591"/>
      <c r="EC20" s="626"/>
    </row>
    <row r="21" spans="2:133" ht="11.25" customHeight="1">
      <c r="B21" s="587" t="s">
        <v>258</v>
      </c>
      <c r="C21" s="588"/>
      <c r="D21" s="588"/>
      <c r="E21" s="588"/>
      <c r="F21" s="588"/>
      <c r="G21" s="588"/>
      <c r="H21" s="588"/>
      <c r="I21" s="588"/>
      <c r="J21" s="588"/>
      <c r="K21" s="588"/>
      <c r="L21" s="588"/>
      <c r="M21" s="588"/>
      <c r="N21" s="588"/>
      <c r="O21" s="588"/>
      <c r="P21" s="588"/>
      <c r="Q21" s="589"/>
      <c r="R21" s="590">
        <v>8071</v>
      </c>
      <c r="S21" s="591"/>
      <c r="T21" s="591"/>
      <c r="U21" s="591"/>
      <c r="V21" s="591"/>
      <c r="W21" s="591"/>
      <c r="X21" s="591"/>
      <c r="Y21" s="592"/>
      <c r="Z21" s="643">
        <v>0</v>
      </c>
      <c r="AA21" s="643"/>
      <c r="AB21" s="643"/>
      <c r="AC21" s="643"/>
      <c r="AD21" s="644">
        <v>8071</v>
      </c>
      <c r="AE21" s="644"/>
      <c r="AF21" s="644"/>
      <c r="AG21" s="644"/>
      <c r="AH21" s="644"/>
      <c r="AI21" s="644"/>
      <c r="AJ21" s="644"/>
      <c r="AK21" s="644"/>
      <c r="AL21" s="613">
        <v>0.1</v>
      </c>
      <c r="AM21" s="645"/>
      <c r="AN21" s="645"/>
      <c r="AO21" s="646"/>
      <c r="AP21" s="681" t="s">
        <v>259</v>
      </c>
      <c r="AQ21" s="691"/>
      <c r="AR21" s="691"/>
      <c r="AS21" s="691"/>
      <c r="AT21" s="691"/>
      <c r="AU21" s="691"/>
      <c r="AV21" s="691"/>
      <c r="AW21" s="691"/>
      <c r="AX21" s="691"/>
      <c r="AY21" s="691"/>
      <c r="AZ21" s="691"/>
      <c r="BA21" s="691"/>
      <c r="BB21" s="691"/>
      <c r="BC21" s="691"/>
      <c r="BD21" s="691"/>
      <c r="BE21" s="691"/>
      <c r="BF21" s="683"/>
      <c r="BG21" s="590" t="s">
        <v>111</v>
      </c>
      <c r="BH21" s="591"/>
      <c r="BI21" s="591"/>
      <c r="BJ21" s="591"/>
      <c r="BK21" s="591"/>
      <c r="BL21" s="591"/>
      <c r="BM21" s="591"/>
      <c r="BN21" s="592"/>
      <c r="BO21" s="643" t="s">
        <v>111</v>
      </c>
      <c r="BP21" s="643"/>
      <c r="BQ21" s="643"/>
      <c r="BR21" s="643"/>
      <c r="BS21" s="596" t="s">
        <v>111</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c r="B22" s="587" t="s">
        <v>260</v>
      </c>
      <c r="C22" s="588"/>
      <c r="D22" s="588"/>
      <c r="E22" s="588"/>
      <c r="F22" s="588"/>
      <c r="G22" s="588"/>
      <c r="H22" s="588"/>
      <c r="I22" s="588"/>
      <c r="J22" s="588"/>
      <c r="K22" s="588"/>
      <c r="L22" s="588"/>
      <c r="M22" s="588"/>
      <c r="N22" s="588"/>
      <c r="O22" s="588"/>
      <c r="P22" s="588"/>
      <c r="Q22" s="589"/>
      <c r="R22" s="590">
        <v>328256</v>
      </c>
      <c r="S22" s="591"/>
      <c r="T22" s="591"/>
      <c r="U22" s="591"/>
      <c r="V22" s="591"/>
      <c r="W22" s="591"/>
      <c r="X22" s="591"/>
      <c r="Y22" s="592"/>
      <c r="Z22" s="643">
        <v>1.2</v>
      </c>
      <c r="AA22" s="643"/>
      <c r="AB22" s="643"/>
      <c r="AC22" s="643"/>
      <c r="AD22" s="644" t="s">
        <v>111</v>
      </c>
      <c r="AE22" s="644"/>
      <c r="AF22" s="644"/>
      <c r="AG22" s="644"/>
      <c r="AH22" s="644"/>
      <c r="AI22" s="644"/>
      <c r="AJ22" s="644"/>
      <c r="AK22" s="644"/>
      <c r="AL22" s="613" t="s">
        <v>111</v>
      </c>
      <c r="AM22" s="645"/>
      <c r="AN22" s="645"/>
      <c r="AO22" s="646"/>
      <c r="AP22" s="681" t="s">
        <v>261</v>
      </c>
      <c r="AQ22" s="691"/>
      <c r="AR22" s="691"/>
      <c r="AS22" s="691"/>
      <c r="AT22" s="691"/>
      <c r="AU22" s="691"/>
      <c r="AV22" s="691"/>
      <c r="AW22" s="691"/>
      <c r="AX22" s="691"/>
      <c r="AY22" s="691"/>
      <c r="AZ22" s="691"/>
      <c r="BA22" s="691"/>
      <c r="BB22" s="691"/>
      <c r="BC22" s="691"/>
      <c r="BD22" s="691"/>
      <c r="BE22" s="691"/>
      <c r="BF22" s="683"/>
      <c r="BG22" s="590" t="s">
        <v>111</v>
      </c>
      <c r="BH22" s="591"/>
      <c r="BI22" s="591"/>
      <c r="BJ22" s="591"/>
      <c r="BK22" s="591"/>
      <c r="BL22" s="591"/>
      <c r="BM22" s="591"/>
      <c r="BN22" s="592"/>
      <c r="BO22" s="643" t="s">
        <v>111</v>
      </c>
      <c r="BP22" s="643"/>
      <c r="BQ22" s="643"/>
      <c r="BR22" s="643"/>
      <c r="BS22" s="596" t="s">
        <v>111</v>
      </c>
      <c r="BT22" s="591"/>
      <c r="BU22" s="591"/>
      <c r="BV22" s="591"/>
      <c r="BW22" s="591"/>
      <c r="BX22" s="591"/>
      <c r="BY22" s="591"/>
      <c r="BZ22" s="591"/>
      <c r="CA22" s="591"/>
      <c r="CB22" s="626"/>
      <c r="CD22" s="695" t="s">
        <v>262</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c r="B23" s="587" t="s">
        <v>263</v>
      </c>
      <c r="C23" s="588"/>
      <c r="D23" s="588"/>
      <c r="E23" s="588"/>
      <c r="F23" s="588"/>
      <c r="G23" s="588"/>
      <c r="H23" s="588"/>
      <c r="I23" s="588"/>
      <c r="J23" s="588"/>
      <c r="K23" s="588"/>
      <c r="L23" s="588"/>
      <c r="M23" s="588"/>
      <c r="N23" s="588"/>
      <c r="O23" s="588"/>
      <c r="P23" s="588"/>
      <c r="Q23" s="589"/>
      <c r="R23" s="590">
        <v>316156</v>
      </c>
      <c r="S23" s="591"/>
      <c r="T23" s="591"/>
      <c r="U23" s="591"/>
      <c r="V23" s="591"/>
      <c r="W23" s="591"/>
      <c r="X23" s="591"/>
      <c r="Y23" s="592"/>
      <c r="Z23" s="643">
        <v>1.2</v>
      </c>
      <c r="AA23" s="643"/>
      <c r="AB23" s="643"/>
      <c r="AC23" s="643"/>
      <c r="AD23" s="644">
        <v>24019</v>
      </c>
      <c r="AE23" s="644"/>
      <c r="AF23" s="644"/>
      <c r="AG23" s="644"/>
      <c r="AH23" s="644"/>
      <c r="AI23" s="644"/>
      <c r="AJ23" s="644"/>
      <c r="AK23" s="644"/>
      <c r="AL23" s="613">
        <v>0.2</v>
      </c>
      <c r="AM23" s="645"/>
      <c r="AN23" s="645"/>
      <c r="AO23" s="646"/>
      <c r="AP23" s="681" t="s">
        <v>264</v>
      </c>
      <c r="AQ23" s="691"/>
      <c r="AR23" s="691"/>
      <c r="AS23" s="691"/>
      <c r="AT23" s="691"/>
      <c r="AU23" s="691"/>
      <c r="AV23" s="691"/>
      <c r="AW23" s="691"/>
      <c r="AX23" s="691"/>
      <c r="AY23" s="691"/>
      <c r="AZ23" s="691"/>
      <c r="BA23" s="691"/>
      <c r="BB23" s="691"/>
      <c r="BC23" s="691"/>
      <c r="BD23" s="691"/>
      <c r="BE23" s="691"/>
      <c r="BF23" s="683"/>
      <c r="BG23" s="590">
        <v>517642</v>
      </c>
      <c r="BH23" s="591"/>
      <c r="BI23" s="591"/>
      <c r="BJ23" s="591"/>
      <c r="BK23" s="591"/>
      <c r="BL23" s="591"/>
      <c r="BM23" s="591"/>
      <c r="BN23" s="592"/>
      <c r="BO23" s="643">
        <v>6.8</v>
      </c>
      <c r="BP23" s="643"/>
      <c r="BQ23" s="643"/>
      <c r="BR23" s="643"/>
      <c r="BS23" s="596" t="s">
        <v>111</v>
      </c>
      <c r="BT23" s="591"/>
      <c r="BU23" s="591"/>
      <c r="BV23" s="591"/>
      <c r="BW23" s="591"/>
      <c r="BX23" s="591"/>
      <c r="BY23" s="591"/>
      <c r="BZ23" s="591"/>
      <c r="CA23" s="591"/>
      <c r="CB23" s="626"/>
      <c r="CD23" s="695" t="s">
        <v>203</v>
      </c>
      <c r="CE23" s="696"/>
      <c r="CF23" s="696"/>
      <c r="CG23" s="696"/>
      <c r="CH23" s="696"/>
      <c r="CI23" s="696"/>
      <c r="CJ23" s="696"/>
      <c r="CK23" s="696"/>
      <c r="CL23" s="696"/>
      <c r="CM23" s="696"/>
      <c r="CN23" s="696"/>
      <c r="CO23" s="696"/>
      <c r="CP23" s="696"/>
      <c r="CQ23" s="697"/>
      <c r="CR23" s="695" t="s">
        <v>265</v>
      </c>
      <c r="CS23" s="696"/>
      <c r="CT23" s="696"/>
      <c r="CU23" s="696"/>
      <c r="CV23" s="696"/>
      <c r="CW23" s="696"/>
      <c r="CX23" s="696"/>
      <c r="CY23" s="697"/>
      <c r="CZ23" s="695" t="s">
        <v>266</v>
      </c>
      <c r="DA23" s="696"/>
      <c r="DB23" s="696"/>
      <c r="DC23" s="697"/>
      <c r="DD23" s="695" t="s">
        <v>267</v>
      </c>
      <c r="DE23" s="696"/>
      <c r="DF23" s="696"/>
      <c r="DG23" s="696"/>
      <c r="DH23" s="696"/>
      <c r="DI23" s="696"/>
      <c r="DJ23" s="696"/>
      <c r="DK23" s="697"/>
      <c r="DL23" s="698" t="s">
        <v>268</v>
      </c>
      <c r="DM23" s="699"/>
      <c r="DN23" s="699"/>
      <c r="DO23" s="699"/>
      <c r="DP23" s="699"/>
      <c r="DQ23" s="699"/>
      <c r="DR23" s="699"/>
      <c r="DS23" s="699"/>
      <c r="DT23" s="699"/>
      <c r="DU23" s="699"/>
      <c r="DV23" s="700"/>
      <c r="DW23" s="695" t="s">
        <v>269</v>
      </c>
      <c r="DX23" s="696"/>
      <c r="DY23" s="696"/>
      <c r="DZ23" s="696"/>
      <c r="EA23" s="696"/>
      <c r="EB23" s="696"/>
      <c r="EC23" s="697"/>
    </row>
    <row r="24" spans="2:133" ht="11.25" customHeight="1">
      <c r="B24" s="587" t="s">
        <v>270</v>
      </c>
      <c r="C24" s="588"/>
      <c r="D24" s="588"/>
      <c r="E24" s="588"/>
      <c r="F24" s="588"/>
      <c r="G24" s="588"/>
      <c r="H24" s="588"/>
      <c r="I24" s="588"/>
      <c r="J24" s="588"/>
      <c r="K24" s="588"/>
      <c r="L24" s="588"/>
      <c r="M24" s="588"/>
      <c r="N24" s="588"/>
      <c r="O24" s="588"/>
      <c r="P24" s="588"/>
      <c r="Q24" s="589"/>
      <c r="R24" s="590">
        <v>178217</v>
      </c>
      <c r="S24" s="591"/>
      <c r="T24" s="591"/>
      <c r="U24" s="591"/>
      <c r="V24" s="591"/>
      <c r="W24" s="591"/>
      <c r="X24" s="591"/>
      <c r="Y24" s="592"/>
      <c r="Z24" s="643">
        <v>0.7</v>
      </c>
      <c r="AA24" s="643"/>
      <c r="AB24" s="643"/>
      <c r="AC24" s="643"/>
      <c r="AD24" s="644" t="s">
        <v>111</v>
      </c>
      <c r="AE24" s="644"/>
      <c r="AF24" s="644"/>
      <c r="AG24" s="644"/>
      <c r="AH24" s="644"/>
      <c r="AI24" s="644"/>
      <c r="AJ24" s="644"/>
      <c r="AK24" s="644"/>
      <c r="AL24" s="613" t="s">
        <v>111</v>
      </c>
      <c r="AM24" s="645"/>
      <c r="AN24" s="645"/>
      <c r="AO24" s="646"/>
      <c r="AP24" s="681" t="s">
        <v>271</v>
      </c>
      <c r="AQ24" s="691"/>
      <c r="AR24" s="691"/>
      <c r="AS24" s="691"/>
      <c r="AT24" s="691"/>
      <c r="AU24" s="691"/>
      <c r="AV24" s="691"/>
      <c r="AW24" s="691"/>
      <c r="AX24" s="691"/>
      <c r="AY24" s="691"/>
      <c r="AZ24" s="691"/>
      <c r="BA24" s="691"/>
      <c r="BB24" s="691"/>
      <c r="BC24" s="691"/>
      <c r="BD24" s="691"/>
      <c r="BE24" s="691"/>
      <c r="BF24" s="683"/>
      <c r="BG24" s="590" t="s">
        <v>111</v>
      </c>
      <c r="BH24" s="591"/>
      <c r="BI24" s="591"/>
      <c r="BJ24" s="591"/>
      <c r="BK24" s="591"/>
      <c r="BL24" s="591"/>
      <c r="BM24" s="591"/>
      <c r="BN24" s="592"/>
      <c r="BO24" s="643" t="s">
        <v>111</v>
      </c>
      <c r="BP24" s="643"/>
      <c r="BQ24" s="643"/>
      <c r="BR24" s="643"/>
      <c r="BS24" s="596" t="s">
        <v>111</v>
      </c>
      <c r="BT24" s="591"/>
      <c r="BU24" s="591"/>
      <c r="BV24" s="591"/>
      <c r="BW24" s="591"/>
      <c r="BX24" s="591"/>
      <c r="BY24" s="591"/>
      <c r="BZ24" s="591"/>
      <c r="CA24" s="591"/>
      <c r="CB24" s="626"/>
      <c r="CD24" s="647" t="s">
        <v>272</v>
      </c>
      <c r="CE24" s="648"/>
      <c r="CF24" s="648"/>
      <c r="CG24" s="648"/>
      <c r="CH24" s="648"/>
      <c r="CI24" s="648"/>
      <c r="CJ24" s="648"/>
      <c r="CK24" s="648"/>
      <c r="CL24" s="648"/>
      <c r="CM24" s="648"/>
      <c r="CN24" s="648"/>
      <c r="CO24" s="648"/>
      <c r="CP24" s="648"/>
      <c r="CQ24" s="649"/>
      <c r="CR24" s="640">
        <v>13860610</v>
      </c>
      <c r="CS24" s="641"/>
      <c r="CT24" s="641"/>
      <c r="CU24" s="641"/>
      <c r="CV24" s="641"/>
      <c r="CW24" s="641"/>
      <c r="CX24" s="641"/>
      <c r="CY24" s="688"/>
      <c r="CZ24" s="692">
        <v>54</v>
      </c>
      <c r="DA24" s="693"/>
      <c r="DB24" s="693"/>
      <c r="DC24" s="694"/>
      <c r="DD24" s="687">
        <v>8871431</v>
      </c>
      <c r="DE24" s="641"/>
      <c r="DF24" s="641"/>
      <c r="DG24" s="641"/>
      <c r="DH24" s="641"/>
      <c r="DI24" s="641"/>
      <c r="DJ24" s="641"/>
      <c r="DK24" s="688"/>
      <c r="DL24" s="687">
        <v>8819206</v>
      </c>
      <c r="DM24" s="641"/>
      <c r="DN24" s="641"/>
      <c r="DO24" s="641"/>
      <c r="DP24" s="641"/>
      <c r="DQ24" s="641"/>
      <c r="DR24" s="641"/>
      <c r="DS24" s="641"/>
      <c r="DT24" s="641"/>
      <c r="DU24" s="641"/>
      <c r="DV24" s="688"/>
      <c r="DW24" s="689">
        <v>62.2</v>
      </c>
      <c r="DX24" s="658"/>
      <c r="DY24" s="658"/>
      <c r="DZ24" s="658"/>
      <c r="EA24" s="658"/>
      <c r="EB24" s="658"/>
      <c r="EC24" s="690"/>
    </row>
    <row r="25" spans="2:133" ht="11.25" customHeight="1">
      <c r="B25" s="587" t="s">
        <v>273</v>
      </c>
      <c r="C25" s="588"/>
      <c r="D25" s="588"/>
      <c r="E25" s="588"/>
      <c r="F25" s="588"/>
      <c r="G25" s="588"/>
      <c r="H25" s="588"/>
      <c r="I25" s="588"/>
      <c r="J25" s="588"/>
      <c r="K25" s="588"/>
      <c r="L25" s="588"/>
      <c r="M25" s="588"/>
      <c r="N25" s="588"/>
      <c r="O25" s="588"/>
      <c r="P25" s="588"/>
      <c r="Q25" s="589"/>
      <c r="R25" s="590">
        <v>3987309</v>
      </c>
      <c r="S25" s="591"/>
      <c r="T25" s="591"/>
      <c r="U25" s="591"/>
      <c r="V25" s="591"/>
      <c r="W25" s="591"/>
      <c r="X25" s="591"/>
      <c r="Y25" s="592"/>
      <c r="Z25" s="643">
        <v>14.9</v>
      </c>
      <c r="AA25" s="643"/>
      <c r="AB25" s="643"/>
      <c r="AC25" s="643"/>
      <c r="AD25" s="644" t="s">
        <v>111</v>
      </c>
      <c r="AE25" s="644"/>
      <c r="AF25" s="644"/>
      <c r="AG25" s="644"/>
      <c r="AH25" s="644"/>
      <c r="AI25" s="644"/>
      <c r="AJ25" s="644"/>
      <c r="AK25" s="644"/>
      <c r="AL25" s="613" t="s">
        <v>111</v>
      </c>
      <c r="AM25" s="645"/>
      <c r="AN25" s="645"/>
      <c r="AO25" s="646"/>
      <c r="AP25" s="681" t="s">
        <v>274</v>
      </c>
      <c r="AQ25" s="691"/>
      <c r="AR25" s="691"/>
      <c r="AS25" s="691"/>
      <c r="AT25" s="691"/>
      <c r="AU25" s="691"/>
      <c r="AV25" s="691"/>
      <c r="AW25" s="691"/>
      <c r="AX25" s="691"/>
      <c r="AY25" s="691"/>
      <c r="AZ25" s="691"/>
      <c r="BA25" s="691"/>
      <c r="BB25" s="691"/>
      <c r="BC25" s="691"/>
      <c r="BD25" s="691"/>
      <c r="BE25" s="691"/>
      <c r="BF25" s="683"/>
      <c r="BG25" s="590" t="s">
        <v>111</v>
      </c>
      <c r="BH25" s="591"/>
      <c r="BI25" s="591"/>
      <c r="BJ25" s="591"/>
      <c r="BK25" s="591"/>
      <c r="BL25" s="591"/>
      <c r="BM25" s="591"/>
      <c r="BN25" s="592"/>
      <c r="BO25" s="643" t="s">
        <v>111</v>
      </c>
      <c r="BP25" s="643"/>
      <c r="BQ25" s="643"/>
      <c r="BR25" s="643"/>
      <c r="BS25" s="596" t="s">
        <v>111</v>
      </c>
      <c r="BT25" s="591"/>
      <c r="BU25" s="591"/>
      <c r="BV25" s="591"/>
      <c r="BW25" s="591"/>
      <c r="BX25" s="591"/>
      <c r="BY25" s="591"/>
      <c r="BZ25" s="591"/>
      <c r="CA25" s="591"/>
      <c r="CB25" s="626"/>
      <c r="CD25" s="627" t="s">
        <v>275</v>
      </c>
      <c r="CE25" s="624"/>
      <c r="CF25" s="624"/>
      <c r="CG25" s="624"/>
      <c r="CH25" s="624"/>
      <c r="CI25" s="624"/>
      <c r="CJ25" s="624"/>
      <c r="CK25" s="624"/>
      <c r="CL25" s="624"/>
      <c r="CM25" s="624"/>
      <c r="CN25" s="624"/>
      <c r="CO25" s="624"/>
      <c r="CP25" s="624"/>
      <c r="CQ25" s="625"/>
      <c r="CR25" s="590">
        <v>5365893</v>
      </c>
      <c r="CS25" s="609"/>
      <c r="CT25" s="609"/>
      <c r="CU25" s="609"/>
      <c r="CV25" s="609"/>
      <c r="CW25" s="609"/>
      <c r="CX25" s="609"/>
      <c r="CY25" s="610"/>
      <c r="CZ25" s="593">
        <v>20.9</v>
      </c>
      <c r="DA25" s="611"/>
      <c r="DB25" s="611"/>
      <c r="DC25" s="612"/>
      <c r="DD25" s="596">
        <v>4623183</v>
      </c>
      <c r="DE25" s="609"/>
      <c r="DF25" s="609"/>
      <c r="DG25" s="609"/>
      <c r="DH25" s="609"/>
      <c r="DI25" s="609"/>
      <c r="DJ25" s="609"/>
      <c r="DK25" s="610"/>
      <c r="DL25" s="596">
        <v>4570958</v>
      </c>
      <c r="DM25" s="609"/>
      <c r="DN25" s="609"/>
      <c r="DO25" s="609"/>
      <c r="DP25" s="609"/>
      <c r="DQ25" s="609"/>
      <c r="DR25" s="609"/>
      <c r="DS25" s="609"/>
      <c r="DT25" s="609"/>
      <c r="DU25" s="609"/>
      <c r="DV25" s="610"/>
      <c r="DW25" s="613">
        <v>32.299999999999997</v>
      </c>
      <c r="DX25" s="614"/>
      <c r="DY25" s="614"/>
      <c r="DZ25" s="614"/>
      <c r="EA25" s="614"/>
      <c r="EB25" s="614"/>
      <c r="EC25" s="615"/>
    </row>
    <row r="26" spans="2:133" ht="11.25" customHeight="1">
      <c r="B26" s="684" t="s">
        <v>276</v>
      </c>
      <c r="C26" s="685"/>
      <c r="D26" s="685"/>
      <c r="E26" s="685"/>
      <c r="F26" s="685"/>
      <c r="G26" s="685"/>
      <c r="H26" s="685"/>
      <c r="I26" s="685"/>
      <c r="J26" s="685"/>
      <c r="K26" s="685"/>
      <c r="L26" s="685"/>
      <c r="M26" s="685"/>
      <c r="N26" s="685"/>
      <c r="O26" s="685"/>
      <c r="P26" s="685"/>
      <c r="Q26" s="686"/>
      <c r="R26" s="590" t="s">
        <v>111</v>
      </c>
      <c r="S26" s="591"/>
      <c r="T26" s="591"/>
      <c r="U26" s="591"/>
      <c r="V26" s="591"/>
      <c r="W26" s="591"/>
      <c r="X26" s="591"/>
      <c r="Y26" s="592"/>
      <c r="Z26" s="643" t="s">
        <v>111</v>
      </c>
      <c r="AA26" s="643"/>
      <c r="AB26" s="643"/>
      <c r="AC26" s="643"/>
      <c r="AD26" s="644" t="s">
        <v>111</v>
      </c>
      <c r="AE26" s="644"/>
      <c r="AF26" s="644"/>
      <c r="AG26" s="644"/>
      <c r="AH26" s="644"/>
      <c r="AI26" s="644"/>
      <c r="AJ26" s="644"/>
      <c r="AK26" s="644"/>
      <c r="AL26" s="613" t="s">
        <v>111</v>
      </c>
      <c r="AM26" s="645"/>
      <c r="AN26" s="645"/>
      <c r="AO26" s="646"/>
      <c r="AP26" s="681" t="s">
        <v>277</v>
      </c>
      <c r="AQ26" s="682"/>
      <c r="AR26" s="682"/>
      <c r="AS26" s="682"/>
      <c r="AT26" s="682"/>
      <c r="AU26" s="682"/>
      <c r="AV26" s="682"/>
      <c r="AW26" s="682"/>
      <c r="AX26" s="682"/>
      <c r="AY26" s="682"/>
      <c r="AZ26" s="682"/>
      <c r="BA26" s="682"/>
      <c r="BB26" s="682"/>
      <c r="BC26" s="682"/>
      <c r="BD26" s="682"/>
      <c r="BE26" s="682"/>
      <c r="BF26" s="683"/>
      <c r="BG26" s="590" t="s">
        <v>111</v>
      </c>
      <c r="BH26" s="591"/>
      <c r="BI26" s="591"/>
      <c r="BJ26" s="591"/>
      <c r="BK26" s="591"/>
      <c r="BL26" s="591"/>
      <c r="BM26" s="591"/>
      <c r="BN26" s="592"/>
      <c r="BO26" s="643" t="s">
        <v>111</v>
      </c>
      <c r="BP26" s="643"/>
      <c r="BQ26" s="643"/>
      <c r="BR26" s="643"/>
      <c r="BS26" s="596" t="s">
        <v>111</v>
      </c>
      <c r="BT26" s="591"/>
      <c r="BU26" s="591"/>
      <c r="BV26" s="591"/>
      <c r="BW26" s="591"/>
      <c r="BX26" s="591"/>
      <c r="BY26" s="591"/>
      <c r="BZ26" s="591"/>
      <c r="CA26" s="591"/>
      <c r="CB26" s="626"/>
      <c r="CD26" s="627" t="s">
        <v>278</v>
      </c>
      <c r="CE26" s="624"/>
      <c r="CF26" s="624"/>
      <c r="CG26" s="624"/>
      <c r="CH26" s="624"/>
      <c r="CI26" s="624"/>
      <c r="CJ26" s="624"/>
      <c r="CK26" s="624"/>
      <c r="CL26" s="624"/>
      <c r="CM26" s="624"/>
      <c r="CN26" s="624"/>
      <c r="CO26" s="624"/>
      <c r="CP26" s="624"/>
      <c r="CQ26" s="625"/>
      <c r="CR26" s="590">
        <v>3757524</v>
      </c>
      <c r="CS26" s="591"/>
      <c r="CT26" s="591"/>
      <c r="CU26" s="591"/>
      <c r="CV26" s="591"/>
      <c r="CW26" s="591"/>
      <c r="CX26" s="591"/>
      <c r="CY26" s="592"/>
      <c r="CZ26" s="593">
        <v>14.6</v>
      </c>
      <c r="DA26" s="611"/>
      <c r="DB26" s="611"/>
      <c r="DC26" s="612"/>
      <c r="DD26" s="596">
        <v>3312309</v>
      </c>
      <c r="DE26" s="591"/>
      <c r="DF26" s="591"/>
      <c r="DG26" s="591"/>
      <c r="DH26" s="591"/>
      <c r="DI26" s="591"/>
      <c r="DJ26" s="591"/>
      <c r="DK26" s="592"/>
      <c r="DL26" s="596" t="s">
        <v>215</v>
      </c>
      <c r="DM26" s="591"/>
      <c r="DN26" s="591"/>
      <c r="DO26" s="591"/>
      <c r="DP26" s="591"/>
      <c r="DQ26" s="591"/>
      <c r="DR26" s="591"/>
      <c r="DS26" s="591"/>
      <c r="DT26" s="591"/>
      <c r="DU26" s="591"/>
      <c r="DV26" s="592"/>
      <c r="DW26" s="613" t="s">
        <v>215</v>
      </c>
      <c r="DX26" s="614"/>
      <c r="DY26" s="614"/>
      <c r="DZ26" s="614"/>
      <c r="EA26" s="614"/>
      <c r="EB26" s="614"/>
      <c r="EC26" s="615"/>
    </row>
    <row r="27" spans="2:133" ht="11.25" customHeight="1">
      <c r="B27" s="587" t="s">
        <v>279</v>
      </c>
      <c r="C27" s="588"/>
      <c r="D27" s="588"/>
      <c r="E27" s="588"/>
      <c r="F27" s="588"/>
      <c r="G27" s="588"/>
      <c r="H27" s="588"/>
      <c r="I27" s="588"/>
      <c r="J27" s="588"/>
      <c r="K27" s="588"/>
      <c r="L27" s="588"/>
      <c r="M27" s="588"/>
      <c r="N27" s="588"/>
      <c r="O27" s="588"/>
      <c r="P27" s="588"/>
      <c r="Q27" s="589"/>
      <c r="R27" s="590">
        <v>1696870</v>
      </c>
      <c r="S27" s="591"/>
      <c r="T27" s="591"/>
      <c r="U27" s="591"/>
      <c r="V27" s="591"/>
      <c r="W27" s="591"/>
      <c r="X27" s="591"/>
      <c r="Y27" s="592"/>
      <c r="Z27" s="643">
        <v>6.4</v>
      </c>
      <c r="AA27" s="643"/>
      <c r="AB27" s="643"/>
      <c r="AC27" s="643"/>
      <c r="AD27" s="644" t="s">
        <v>111</v>
      </c>
      <c r="AE27" s="644"/>
      <c r="AF27" s="644"/>
      <c r="AG27" s="644"/>
      <c r="AH27" s="644"/>
      <c r="AI27" s="644"/>
      <c r="AJ27" s="644"/>
      <c r="AK27" s="644"/>
      <c r="AL27" s="613" t="s">
        <v>111</v>
      </c>
      <c r="AM27" s="645"/>
      <c r="AN27" s="645"/>
      <c r="AO27" s="646"/>
      <c r="AP27" s="587" t="s">
        <v>280</v>
      </c>
      <c r="AQ27" s="588"/>
      <c r="AR27" s="588"/>
      <c r="AS27" s="588"/>
      <c r="AT27" s="588"/>
      <c r="AU27" s="588"/>
      <c r="AV27" s="588"/>
      <c r="AW27" s="588"/>
      <c r="AX27" s="588"/>
      <c r="AY27" s="588"/>
      <c r="AZ27" s="588"/>
      <c r="BA27" s="588"/>
      <c r="BB27" s="588"/>
      <c r="BC27" s="588"/>
      <c r="BD27" s="588"/>
      <c r="BE27" s="588"/>
      <c r="BF27" s="589"/>
      <c r="BG27" s="590">
        <v>7575551</v>
      </c>
      <c r="BH27" s="591"/>
      <c r="BI27" s="591"/>
      <c r="BJ27" s="591"/>
      <c r="BK27" s="591"/>
      <c r="BL27" s="591"/>
      <c r="BM27" s="591"/>
      <c r="BN27" s="592"/>
      <c r="BO27" s="643">
        <v>100</v>
      </c>
      <c r="BP27" s="643"/>
      <c r="BQ27" s="643"/>
      <c r="BR27" s="643"/>
      <c r="BS27" s="596">
        <v>50187</v>
      </c>
      <c r="BT27" s="591"/>
      <c r="BU27" s="591"/>
      <c r="BV27" s="591"/>
      <c r="BW27" s="591"/>
      <c r="BX27" s="591"/>
      <c r="BY27" s="591"/>
      <c r="BZ27" s="591"/>
      <c r="CA27" s="591"/>
      <c r="CB27" s="626"/>
      <c r="CD27" s="627" t="s">
        <v>281</v>
      </c>
      <c r="CE27" s="624"/>
      <c r="CF27" s="624"/>
      <c r="CG27" s="624"/>
      <c r="CH27" s="624"/>
      <c r="CI27" s="624"/>
      <c r="CJ27" s="624"/>
      <c r="CK27" s="624"/>
      <c r="CL27" s="624"/>
      <c r="CM27" s="624"/>
      <c r="CN27" s="624"/>
      <c r="CO27" s="624"/>
      <c r="CP27" s="624"/>
      <c r="CQ27" s="625"/>
      <c r="CR27" s="590">
        <v>5820309</v>
      </c>
      <c r="CS27" s="609"/>
      <c r="CT27" s="609"/>
      <c r="CU27" s="609"/>
      <c r="CV27" s="609"/>
      <c r="CW27" s="609"/>
      <c r="CX27" s="609"/>
      <c r="CY27" s="610"/>
      <c r="CZ27" s="593">
        <v>22.7</v>
      </c>
      <c r="DA27" s="611"/>
      <c r="DB27" s="611"/>
      <c r="DC27" s="612"/>
      <c r="DD27" s="596">
        <v>1592587</v>
      </c>
      <c r="DE27" s="609"/>
      <c r="DF27" s="609"/>
      <c r="DG27" s="609"/>
      <c r="DH27" s="609"/>
      <c r="DI27" s="609"/>
      <c r="DJ27" s="609"/>
      <c r="DK27" s="610"/>
      <c r="DL27" s="596">
        <v>1592587</v>
      </c>
      <c r="DM27" s="609"/>
      <c r="DN27" s="609"/>
      <c r="DO27" s="609"/>
      <c r="DP27" s="609"/>
      <c r="DQ27" s="609"/>
      <c r="DR27" s="609"/>
      <c r="DS27" s="609"/>
      <c r="DT27" s="609"/>
      <c r="DU27" s="609"/>
      <c r="DV27" s="610"/>
      <c r="DW27" s="613">
        <v>11.2</v>
      </c>
      <c r="DX27" s="614"/>
      <c r="DY27" s="614"/>
      <c r="DZ27" s="614"/>
      <c r="EA27" s="614"/>
      <c r="EB27" s="614"/>
      <c r="EC27" s="615"/>
    </row>
    <row r="28" spans="2:133" ht="11.25" customHeight="1">
      <c r="B28" s="587" t="s">
        <v>282</v>
      </c>
      <c r="C28" s="588"/>
      <c r="D28" s="588"/>
      <c r="E28" s="588"/>
      <c r="F28" s="588"/>
      <c r="G28" s="588"/>
      <c r="H28" s="588"/>
      <c r="I28" s="588"/>
      <c r="J28" s="588"/>
      <c r="K28" s="588"/>
      <c r="L28" s="588"/>
      <c r="M28" s="588"/>
      <c r="N28" s="588"/>
      <c r="O28" s="588"/>
      <c r="P28" s="588"/>
      <c r="Q28" s="589"/>
      <c r="R28" s="590">
        <v>370751</v>
      </c>
      <c r="S28" s="591"/>
      <c r="T28" s="591"/>
      <c r="U28" s="591"/>
      <c r="V28" s="591"/>
      <c r="W28" s="591"/>
      <c r="X28" s="591"/>
      <c r="Y28" s="592"/>
      <c r="Z28" s="643">
        <v>1.4</v>
      </c>
      <c r="AA28" s="643"/>
      <c r="AB28" s="643"/>
      <c r="AC28" s="643"/>
      <c r="AD28" s="644">
        <v>26364</v>
      </c>
      <c r="AE28" s="644"/>
      <c r="AF28" s="644"/>
      <c r="AG28" s="644"/>
      <c r="AH28" s="644"/>
      <c r="AI28" s="644"/>
      <c r="AJ28" s="644"/>
      <c r="AK28" s="644"/>
      <c r="AL28" s="613">
        <v>0.2</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283</v>
      </c>
      <c r="CE28" s="624"/>
      <c r="CF28" s="624"/>
      <c r="CG28" s="624"/>
      <c r="CH28" s="624"/>
      <c r="CI28" s="624"/>
      <c r="CJ28" s="624"/>
      <c r="CK28" s="624"/>
      <c r="CL28" s="624"/>
      <c r="CM28" s="624"/>
      <c r="CN28" s="624"/>
      <c r="CO28" s="624"/>
      <c r="CP28" s="624"/>
      <c r="CQ28" s="625"/>
      <c r="CR28" s="590">
        <v>2674408</v>
      </c>
      <c r="CS28" s="591"/>
      <c r="CT28" s="591"/>
      <c r="CU28" s="591"/>
      <c r="CV28" s="591"/>
      <c r="CW28" s="591"/>
      <c r="CX28" s="591"/>
      <c r="CY28" s="592"/>
      <c r="CZ28" s="593">
        <v>10.4</v>
      </c>
      <c r="DA28" s="611"/>
      <c r="DB28" s="611"/>
      <c r="DC28" s="612"/>
      <c r="DD28" s="596">
        <v>2655661</v>
      </c>
      <c r="DE28" s="591"/>
      <c r="DF28" s="591"/>
      <c r="DG28" s="591"/>
      <c r="DH28" s="591"/>
      <c r="DI28" s="591"/>
      <c r="DJ28" s="591"/>
      <c r="DK28" s="592"/>
      <c r="DL28" s="596">
        <v>2655661</v>
      </c>
      <c r="DM28" s="591"/>
      <c r="DN28" s="591"/>
      <c r="DO28" s="591"/>
      <c r="DP28" s="591"/>
      <c r="DQ28" s="591"/>
      <c r="DR28" s="591"/>
      <c r="DS28" s="591"/>
      <c r="DT28" s="591"/>
      <c r="DU28" s="591"/>
      <c r="DV28" s="592"/>
      <c r="DW28" s="613">
        <v>18.7</v>
      </c>
      <c r="DX28" s="614"/>
      <c r="DY28" s="614"/>
      <c r="DZ28" s="614"/>
      <c r="EA28" s="614"/>
      <c r="EB28" s="614"/>
      <c r="EC28" s="615"/>
    </row>
    <row r="29" spans="2:133" ht="11.25" customHeight="1">
      <c r="B29" s="587" t="s">
        <v>284</v>
      </c>
      <c r="C29" s="588"/>
      <c r="D29" s="588"/>
      <c r="E29" s="588"/>
      <c r="F29" s="588"/>
      <c r="G29" s="588"/>
      <c r="H29" s="588"/>
      <c r="I29" s="588"/>
      <c r="J29" s="588"/>
      <c r="K29" s="588"/>
      <c r="L29" s="588"/>
      <c r="M29" s="588"/>
      <c r="N29" s="588"/>
      <c r="O29" s="588"/>
      <c r="P29" s="588"/>
      <c r="Q29" s="589"/>
      <c r="R29" s="590">
        <v>981778</v>
      </c>
      <c r="S29" s="591"/>
      <c r="T29" s="591"/>
      <c r="U29" s="591"/>
      <c r="V29" s="591"/>
      <c r="W29" s="591"/>
      <c r="X29" s="591"/>
      <c r="Y29" s="592"/>
      <c r="Z29" s="643">
        <v>3.7</v>
      </c>
      <c r="AA29" s="643"/>
      <c r="AB29" s="643"/>
      <c r="AC29" s="643"/>
      <c r="AD29" s="644" t="s">
        <v>111</v>
      </c>
      <c r="AE29" s="644"/>
      <c r="AF29" s="644"/>
      <c r="AG29" s="644"/>
      <c r="AH29" s="644"/>
      <c r="AI29" s="644"/>
      <c r="AJ29" s="644"/>
      <c r="AK29" s="644"/>
      <c r="AL29" s="613" t="s">
        <v>111</v>
      </c>
      <c r="AM29" s="645"/>
      <c r="AN29" s="645"/>
      <c r="AO29" s="646"/>
      <c r="AP29" s="650" t="s">
        <v>203</v>
      </c>
      <c r="AQ29" s="651"/>
      <c r="AR29" s="651"/>
      <c r="AS29" s="651"/>
      <c r="AT29" s="651"/>
      <c r="AU29" s="651"/>
      <c r="AV29" s="651"/>
      <c r="AW29" s="651"/>
      <c r="AX29" s="651"/>
      <c r="AY29" s="651"/>
      <c r="AZ29" s="651"/>
      <c r="BA29" s="651"/>
      <c r="BB29" s="651"/>
      <c r="BC29" s="651"/>
      <c r="BD29" s="651"/>
      <c r="BE29" s="651"/>
      <c r="BF29" s="652"/>
      <c r="BG29" s="650" t="s">
        <v>285</v>
      </c>
      <c r="BH29" s="666"/>
      <c r="BI29" s="666"/>
      <c r="BJ29" s="666"/>
      <c r="BK29" s="666"/>
      <c r="BL29" s="666"/>
      <c r="BM29" s="666"/>
      <c r="BN29" s="666"/>
      <c r="BO29" s="666"/>
      <c r="BP29" s="666"/>
      <c r="BQ29" s="667"/>
      <c r="BR29" s="650" t="s">
        <v>286</v>
      </c>
      <c r="BS29" s="666"/>
      <c r="BT29" s="666"/>
      <c r="BU29" s="666"/>
      <c r="BV29" s="666"/>
      <c r="BW29" s="666"/>
      <c r="BX29" s="666"/>
      <c r="BY29" s="666"/>
      <c r="BZ29" s="666"/>
      <c r="CA29" s="666"/>
      <c r="CB29" s="667"/>
      <c r="CD29" s="660" t="s">
        <v>287</v>
      </c>
      <c r="CE29" s="661"/>
      <c r="CF29" s="627" t="s">
        <v>58</v>
      </c>
      <c r="CG29" s="624"/>
      <c r="CH29" s="624"/>
      <c r="CI29" s="624"/>
      <c r="CJ29" s="624"/>
      <c r="CK29" s="624"/>
      <c r="CL29" s="624"/>
      <c r="CM29" s="624"/>
      <c r="CN29" s="624"/>
      <c r="CO29" s="624"/>
      <c r="CP29" s="624"/>
      <c r="CQ29" s="625"/>
      <c r="CR29" s="590">
        <v>2673026</v>
      </c>
      <c r="CS29" s="609"/>
      <c r="CT29" s="609"/>
      <c r="CU29" s="609"/>
      <c r="CV29" s="609"/>
      <c r="CW29" s="609"/>
      <c r="CX29" s="609"/>
      <c r="CY29" s="610"/>
      <c r="CZ29" s="593">
        <v>10.4</v>
      </c>
      <c r="DA29" s="611"/>
      <c r="DB29" s="611"/>
      <c r="DC29" s="612"/>
      <c r="DD29" s="596">
        <v>2654279</v>
      </c>
      <c r="DE29" s="609"/>
      <c r="DF29" s="609"/>
      <c r="DG29" s="609"/>
      <c r="DH29" s="609"/>
      <c r="DI29" s="609"/>
      <c r="DJ29" s="609"/>
      <c r="DK29" s="610"/>
      <c r="DL29" s="596">
        <v>2654279</v>
      </c>
      <c r="DM29" s="609"/>
      <c r="DN29" s="609"/>
      <c r="DO29" s="609"/>
      <c r="DP29" s="609"/>
      <c r="DQ29" s="609"/>
      <c r="DR29" s="609"/>
      <c r="DS29" s="609"/>
      <c r="DT29" s="609"/>
      <c r="DU29" s="609"/>
      <c r="DV29" s="610"/>
      <c r="DW29" s="613">
        <v>18.7</v>
      </c>
      <c r="DX29" s="614"/>
      <c r="DY29" s="614"/>
      <c r="DZ29" s="614"/>
      <c r="EA29" s="614"/>
      <c r="EB29" s="614"/>
      <c r="EC29" s="615"/>
    </row>
    <row r="30" spans="2:133" ht="11.25" customHeight="1">
      <c r="B30" s="587" t="s">
        <v>288</v>
      </c>
      <c r="C30" s="588"/>
      <c r="D30" s="588"/>
      <c r="E30" s="588"/>
      <c r="F30" s="588"/>
      <c r="G30" s="588"/>
      <c r="H30" s="588"/>
      <c r="I30" s="588"/>
      <c r="J30" s="588"/>
      <c r="K30" s="588"/>
      <c r="L30" s="588"/>
      <c r="M30" s="588"/>
      <c r="N30" s="588"/>
      <c r="O30" s="588"/>
      <c r="P30" s="588"/>
      <c r="Q30" s="589"/>
      <c r="R30" s="590">
        <v>866795</v>
      </c>
      <c r="S30" s="591"/>
      <c r="T30" s="591"/>
      <c r="U30" s="591"/>
      <c r="V30" s="591"/>
      <c r="W30" s="591"/>
      <c r="X30" s="591"/>
      <c r="Y30" s="592"/>
      <c r="Z30" s="643">
        <v>3.2</v>
      </c>
      <c r="AA30" s="643"/>
      <c r="AB30" s="643"/>
      <c r="AC30" s="643"/>
      <c r="AD30" s="644" t="s">
        <v>111</v>
      </c>
      <c r="AE30" s="644"/>
      <c r="AF30" s="644"/>
      <c r="AG30" s="644"/>
      <c r="AH30" s="644"/>
      <c r="AI30" s="644"/>
      <c r="AJ30" s="644"/>
      <c r="AK30" s="644"/>
      <c r="AL30" s="613" t="s">
        <v>111</v>
      </c>
      <c r="AM30" s="645"/>
      <c r="AN30" s="645"/>
      <c r="AO30" s="646"/>
      <c r="AP30" s="668" t="s">
        <v>289</v>
      </c>
      <c r="AQ30" s="669"/>
      <c r="AR30" s="669"/>
      <c r="AS30" s="669"/>
      <c r="AT30" s="674" t="s">
        <v>290</v>
      </c>
      <c r="AU30" s="184"/>
      <c r="AV30" s="184"/>
      <c r="AW30" s="184"/>
      <c r="AX30" s="677" t="s">
        <v>169</v>
      </c>
      <c r="AY30" s="678"/>
      <c r="AZ30" s="678"/>
      <c r="BA30" s="678"/>
      <c r="BB30" s="678"/>
      <c r="BC30" s="678"/>
      <c r="BD30" s="678"/>
      <c r="BE30" s="678"/>
      <c r="BF30" s="679"/>
      <c r="BG30" s="656">
        <v>98.8</v>
      </c>
      <c r="BH30" s="657"/>
      <c r="BI30" s="657"/>
      <c r="BJ30" s="657"/>
      <c r="BK30" s="657"/>
      <c r="BL30" s="657"/>
      <c r="BM30" s="658">
        <v>94.4</v>
      </c>
      <c r="BN30" s="657"/>
      <c r="BO30" s="657"/>
      <c r="BP30" s="657"/>
      <c r="BQ30" s="659"/>
      <c r="BR30" s="656">
        <v>98.7</v>
      </c>
      <c r="BS30" s="657"/>
      <c r="BT30" s="657"/>
      <c r="BU30" s="657"/>
      <c r="BV30" s="657"/>
      <c r="BW30" s="657"/>
      <c r="BX30" s="658">
        <v>94</v>
      </c>
      <c r="BY30" s="657"/>
      <c r="BZ30" s="657"/>
      <c r="CA30" s="657"/>
      <c r="CB30" s="659"/>
      <c r="CD30" s="662"/>
      <c r="CE30" s="663"/>
      <c r="CF30" s="627" t="s">
        <v>291</v>
      </c>
      <c r="CG30" s="624"/>
      <c r="CH30" s="624"/>
      <c r="CI30" s="624"/>
      <c r="CJ30" s="624"/>
      <c r="CK30" s="624"/>
      <c r="CL30" s="624"/>
      <c r="CM30" s="624"/>
      <c r="CN30" s="624"/>
      <c r="CO30" s="624"/>
      <c r="CP30" s="624"/>
      <c r="CQ30" s="625"/>
      <c r="CR30" s="590">
        <v>2444761</v>
      </c>
      <c r="CS30" s="591"/>
      <c r="CT30" s="591"/>
      <c r="CU30" s="591"/>
      <c r="CV30" s="591"/>
      <c r="CW30" s="591"/>
      <c r="CX30" s="591"/>
      <c r="CY30" s="592"/>
      <c r="CZ30" s="593">
        <v>9.5</v>
      </c>
      <c r="DA30" s="611"/>
      <c r="DB30" s="611"/>
      <c r="DC30" s="612"/>
      <c r="DD30" s="596">
        <v>2428972</v>
      </c>
      <c r="DE30" s="591"/>
      <c r="DF30" s="591"/>
      <c r="DG30" s="591"/>
      <c r="DH30" s="591"/>
      <c r="DI30" s="591"/>
      <c r="DJ30" s="591"/>
      <c r="DK30" s="592"/>
      <c r="DL30" s="596">
        <v>2428972</v>
      </c>
      <c r="DM30" s="591"/>
      <c r="DN30" s="591"/>
      <c r="DO30" s="591"/>
      <c r="DP30" s="591"/>
      <c r="DQ30" s="591"/>
      <c r="DR30" s="591"/>
      <c r="DS30" s="591"/>
      <c r="DT30" s="591"/>
      <c r="DU30" s="591"/>
      <c r="DV30" s="592"/>
      <c r="DW30" s="613">
        <v>17.100000000000001</v>
      </c>
      <c r="DX30" s="614"/>
      <c r="DY30" s="614"/>
      <c r="DZ30" s="614"/>
      <c r="EA30" s="614"/>
      <c r="EB30" s="614"/>
      <c r="EC30" s="615"/>
    </row>
    <row r="31" spans="2:133" ht="11.25" customHeight="1">
      <c r="B31" s="587" t="s">
        <v>292</v>
      </c>
      <c r="C31" s="588"/>
      <c r="D31" s="588"/>
      <c r="E31" s="588"/>
      <c r="F31" s="588"/>
      <c r="G31" s="588"/>
      <c r="H31" s="588"/>
      <c r="I31" s="588"/>
      <c r="J31" s="588"/>
      <c r="K31" s="588"/>
      <c r="L31" s="588"/>
      <c r="M31" s="588"/>
      <c r="N31" s="588"/>
      <c r="O31" s="588"/>
      <c r="P31" s="588"/>
      <c r="Q31" s="589"/>
      <c r="R31" s="590">
        <v>766680</v>
      </c>
      <c r="S31" s="591"/>
      <c r="T31" s="591"/>
      <c r="U31" s="591"/>
      <c r="V31" s="591"/>
      <c r="W31" s="591"/>
      <c r="X31" s="591"/>
      <c r="Y31" s="592"/>
      <c r="Z31" s="643">
        <v>2.9</v>
      </c>
      <c r="AA31" s="643"/>
      <c r="AB31" s="643"/>
      <c r="AC31" s="643"/>
      <c r="AD31" s="644" t="s">
        <v>111</v>
      </c>
      <c r="AE31" s="644"/>
      <c r="AF31" s="644"/>
      <c r="AG31" s="644"/>
      <c r="AH31" s="644"/>
      <c r="AI31" s="644"/>
      <c r="AJ31" s="644"/>
      <c r="AK31" s="644"/>
      <c r="AL31" s="613" t="s">
        <v>111</v>
      </c>
      <c r="AM31" s="645"/>
      <c r="AN31" s="645"/>
      <c r="AO31" s="646"/>
      <c r="AP31" s="670"/>
      <c r="AQ31" s="671"/>
      <c r="AR31" s="671"/>
      <c r="AS31" s="671"/>
      <c r="AT31" s="675"/>
      <c r="AU31" s="183" t="s">
        <v>293</v>
      </c>
      <c r="AV31" s="183"/>
      <c r="AW31" s="183"/>
      <c r="AX31" s="587" t="s">
        <v>294</v>
      </c>
      <c r="AY31" s="588"/>
      <c r="AZ31" s="588"/>
      <c r="BA31" s="588"/>
      <c r="BB31" s="588"/>
      <c r="BC31" s="588"/>
      <c r="BD31" s="588"/>
      <c r="BE31" s="588"/>
      <c r="BF31" s="589"/>
      <c r="BG31" s="654">
        <v>98.8</v>
      </c>
      <c r="BH31" s="609"/>
      <c r="BI31" s="609"/>
      <c r="BJ31" s="609"/>
      <c r="BK31" s="609"/>
      <c r="BL31" s="609"/>
      <c r="BM31" s="645">
        <v>94.6</v>
      </c>
      <c r="BN31" s="655"/>
      <c r="BO31" s="655"/>
      <c r="BP31" s="655"/>
      <c r="BQ31" s="619"/>
      <c r="BR31" s="654">
        <v>98.9</v>
      </c>
      <c r="BS31" s="609"/>
      <c r="BT31" s="609"/>
      <c r="BU31" s="609"/>
      <c r="BV31" s="609"/>
      <c r="BW31" s="609"/>
      <c r="BX31" s="645">
        <v>94.9</v>
      </c>
      <c r="BY31" s="655"/>
      <c r="BZ31" s="655"/>
      <c r="CA31" s="655"/>
      <c r="CB31" s="619"/>
      <c r="CD31" s="662"/>
      <c r="CE31" s="663"/>
      <c r="CF31" s="627" t="s">
        <v>295</v>
      </c>
      <c r="CG31" s="624"/>
      <c r="CH31" s="624"/>
      <c r="CI31" s="624"/>
      <c r="CJ31" s="624"/>
      <c r="CK31" s="624"/>
      <c r="CL31" s="624"/>
      <c r="CM31" s="624"/>
      <c r="CN31" s="624"/>
      <c r="CO31" s="624"/>
      <c r="CP31" s="624"/>
      <c r="CQ31" s="625"/>
      <c r="CR31" s="590">
        <v>228265</v>
      </c>
      <c r="CS31" s="609"/>
      <c r="CT31" s="609"/>
      <c r="CU31" s="609"/>
      <c r="CV31" s="609"/>
      <c r="CW31" s="609"/>
      <c r="CX31" s="609"/>
      <c r="CY31" s="610"/>
      <c r="CZ31" s="593">
        <v>0.9</v>
      </c>
      <c r="DA31" s="611"/>
      <c r="DB31" s="611"/>
      <c r="DC31" s="612"/>
      <c r="DD31" s="596">
        <v>225307</v>
      </c>
      <c r="DE31" s="609"/>
      <c r="DF31" s="609"/>
      <c r="DG31" s="609"/>
      <c r="DH31" s="609"/>
      <c r="DI31" s="609"/>
      <c r="DJ31" s="609"/>
      <c r="DK31" s="610"/>
      <c r="DL31" s="596">
        <v>225307</v>
      </c>
      <c r="DM31" s="609"/>
      <c r="DN31" s="609"/>
      <c r="DO31" s="609"/>
      <c r="DP31" s="609"/>
      <c r="DQ31" s="609"/>
      <c r="DR31" s="609"/>
      <c r="DS31" s="609"/>
      <c r="DT31" s="609"/>
      <c r="DU31" s="609"/>
      <c r="DV31" s="610"/>
      <c r="DW31" s="613">
        <v>1.6</v>
      </c>
      <c r="DX31" s="614"/>
      <c r="DY31" s="614"/>
      <c r="DZ31" s="614"/>
      <c r="EA31" s="614"/>
      <c r="EB31" s="614"/>
      <c r="EC31" s="615"/>
    </row>
    <row r="32" spans="2:133" ht="11.25" customHeight="1">
      <c r="B32" s="587" t="s">
        <v>296</v>
      </c>
      <c r="C32" s="588"/>
      <c r="D32" s="588"/>
      <c r="E32" s="588"/>
      <c r="F32" s="588"/>
      <c r="G32" s="588"/>
      <c r="H32" s="588"/>
      <c r="I32" s="588"/>
      <c r="J32" s="588"/>
      <c r="K32" s="588"/>
      <c r="L32" s="588"/>
      <c r="M32" s="588"/>
      <c r="N32" s="588"/>
      <c r="O32" s="588"/>
      <c r="P32" s="588"/>
      <c r="Q32" s="589"/>
      <c r="R32" s="590">
        <v>254112</v>
      </c>
      <c r="S32" s="591"/>
      <c r="T32" s="591"/>
      <c r="U32" s="591"/>
      <c r="V32" s="591"/>
      <c r="W32" s="591"/>
      <c r="X32" s="591"/>
      <c r="Y32" s="592"/>
      <c r="Z32" s="643">
        <v>1</v>
      </c>
      <c r="AA32" s="643"/>
      <c r="AB32" s="643"/>
      <c r="AC32" s="643"/>
      <c r="AD32" s="644">
        <v>129</v>
      </c>
      <c r="AE32" s="644"/>
      <c r="AF32" s="644"/>
      <c r="AG32" s="644"/>
      <c r="AH32" s="644"/>
      <c r="AI32" s="644"/>
      <c r="AJ32" s="644"/>
      <c r="AK32" s="644"/>
      <c r="AL32" s="613">
        <v>0</v>
      </c>
      <c r="AM32" s="645"/>
      <c r="AN32" s="645"/>
      <c r="AO32" s="646"/>
      <c r="AP32" s="672"/>
      <c r="AQ32" s="673"/>
      <c r="AR32" s="673"/>
      <c r="AS32" s="673"/>
      <c r="AT32" s="676"/>
      <c r="AU32" s="185"/>
      <c r="AV32" s="185"/>
      <c r="AW32" s="185"/>
      <c r="AX32" s="571" t="s">
        <v>297</v>
      </c>
      <c r="AY32" s="572"/>
      <c r="AZ32" s="572"/>
      <c r="BA32" s="572"/>
      <c r="BB32" s="572"/>
      <c r="BC32" s="572"/>
      <c r="BD32" s="572"/>
      <c r="BE32" s="572"/>
      <c r="BF32" s="573"/>
      <c r="BG32" s="653">
        <v>98.7</v>
      </c>
      <c r="BH32" s="575"/>
      <c r="BI32" s="575"/>
      <c r="BJ32" s="575"/>
      <c r="BK32" s="575"/>
      <c r="BL32" s="575"/>
      <c r="BM32" s="638">
        <v>93.6</v>
      </c>
      <c r="BN32" s="575"/>
      <c r="BO32" s="575"/>
      <c r="BP32" s="575"/>
      <c r="BQ32" s="632"/>
      <c r="BR32" s="653">
        <v>98.5</v>
      </c>
      <c r="BS32" s="575"/>
      <c r="BT32" s="575"/>
      <c r="BU32" s="575"/>
      <c r="BV32" s="575"/>
      <c r="BW32" s="575"/>
      <c r="BX32" s="638">
        <v>92.7</v>
      </c>
      <c r="BY32" s="575"/>
      <c r="BZ32" s="575"/>
      <c r="CA32" s="575"/>
      <c r="CB32" s="632"/>
      <c r="CD32" s="664"/>
      <c r="CE32" s="665"/>
      <c r="CF32" s="627" t="s">
        <v>298</v>
      </c>
      <c r="CG32" s="624"/>
      <c r="CH32" s="624"/>
      <c r="CI32" s="624"/>
      <c r="CJ32" s="624"/>
      <c r="CK32" s="624"/>
      <c r="CL32" s="624"/>
      <c r="CM32" s="624"/>
      <c r="CN32" s="624"/>
      <c r="CO32" s="624"/>
      <c r="CP32" s="624"/>
      <c r="CQ32" s="625"/>
      <c r="CR32" s="590">
        <v>1382</v>
      </c>
      <c r="CS32" s="591"/>
      <c r="CT32" s="591"/>
      <c r="CU32" s="591"/>
      <c r="CV32" s="591"/>
      <c r="CW32" s="591"/>
      <c r="CX32" s="591"/>
      <c r="CY32" s="592"/>
      <c r="CZ32" s="593">
        <v>0</v>
      </c>
      <c r="DA32" s="611"/>
      <c r="DB32" s="611"/>
      <c r="DC32" s="612"/>
      <c r="DD32" s="596">
        <v>1382</v>
      </c>
      <c r="DE32" s="591"/>
      <c r="DF32" s="591"/>
      <c r="DG32" s="591"/>
      <c r="DH32" s="591"/>
      <c r="DI32" s="591"/>
      <c r="DJ32" s="591"/>
      <c r="DK32" s="592"/>
      <c r="DL32" s="596">
        <v>1382</v>
      </c>
      <c r="DM32" s="591"/>
      <c r="DN32" s="591"/>
      <c r="DO32" s="591"/>
      <c r="DP32" s="591"/>
      <c r="DQ32" s="591"/>
      <c r="DR32" s="591"/>
      <c r="DS32" s="591"/>
      <c r="DT32" s="591"/>
      <c r="DU32" s="591"/>
      <c r="DV32" s="592"/>
      <c r="DW32" s="613">
        <v>0</v>
      </c>
      <c r="DX32" s="614"/>
      <c r="DY32" s="614"/>
      <c r="DZ32" s="614"/>
      <c r="EA32" s="614"/>
      <c r="EB32" s="614"/>
      <c r="EC32" s="615"/>
    </row>
    <row r="33" spans="2:133" ht="11.25" customHeight="1">
      <c r="B33" s="587" t="s">
        <v>299</v>
      </c>
      <c r="C33" s="588"/>
      <c r="D33" s="588"/>
      <c r="E33" s="588"/>
      <c r="F33" s="588"/>
      <c r="G33" s="588"/>
      <c r="H33" s="588"/>
      <c r="I33" s="588"/>
      <c r="J33" s="588"/>
      <c r="K33" s="588"/>
      <c r="L33" s="588"/>
      <c r="M33" s="588"/>
      <c r="N33" s="588"/>
      <c r="O33" s="588"/>
      <c r="P33" s="588"/>
      <c r="Q33" s="589"/>
      <c r="R33" s="590">
        <v>2256300</v>
      </c>
      <c r="S33" s="591"/>
      <c r="T33" s="591"/>
      <c r="U33" s="591"/>
      <c r="V33" s="591"/>
      <c r="W33" s="591"/>
      <c r="X33" s="591"/>
      <c r="Y33" s="592"/>
      <c r="Z33" s="643">
        <v>8.5</v>
      </c>
      <c r="AA33" s="643"/>
      <c r="AB33" s="643"/>
      <c r="AC33" s="643"/>
      <c r="AD33" s="644" t="s">
        <v>111</v>
      </c>
      <c r="AE33" s="644"/>
      <c r="AF33" s="644"/>
      <c r="AG33" s="644"/>
      <c r="AH33" s="644"/>
      <c r="AI33" s="644"/>
      <c r="AJ33" s="644"/>
      <c r="AK33" s="644"/>
      <c r="AL33" s="613" t="s">
        <v>111</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300</v>
      </c>
      <c r="CE33" s="624"/>
      <c r="CF33" s="624"/>
      <c r="CG33" s="624"/>
      <c r="CH33" s="624"/>
      <c r="CI33" s="624"/>
      <c r="CJ33" s="624"/>
      <c r="CK33" s="624"/>
      <c r="CL33" s="624"/>
      <c r="CM33" s="624"/>
      <c r="CN33" s="624"/>
      <c r="CO33" s="624"/>
      <c r="CP33" s="624"/>
      <c r="CQ33" s="625"/>
      <c r="CR33" s="590">
        <v>8954117</v>
      </c>
      <c r="CS33" s="609"/>
      <c r="CT33" s="609"/>
      <c r="CU33" s="609"/>
      <c r="CV33" s="609"/>
      <c r="CW33" s="609"/>
      <c r="CX33" s="609"/>
      <c r="CY33" s="610"/>
      <c r="CZ33" s="593">
        <v>34.9</v>
      </c>
      <c r="DA33" s="611"/>
      <c r="DB33" s="611"/>
      <c r="DC33" s="612"/>
      <c r="DD33" s="596">
        <v>7342831</v>
      </c>
      <c r="DE33" s="609"/>
      <c r="DF33" s="609"/>
      <c r="DG33" s="609"/>
      <c r="DH33" s="609"/>
      <c r="DI33" s="609"/>
      <c r="DJ33" s="609"/>
      <c r="DK33" s="610"/>
      <c r="DL33" s="596">
        <v>5999353</v>
      </c>
      <c r="DM33" s="609"/>
      <c r="DN33" s="609"/>
      <c r="DO33" s="609"/>
      <c r="DP33" s="609"/>
      <c r="DQ33" s="609"/>
      <c r="DR33" s="609"/>
      <c r="DS33" s="609"/>
      <c r="DT33" s="609"/>
      <c r="DU33" s="609"/>
      <c r="DV33" s="610"/>
      <c r="DW33" s="613">
        <v>42.3</v>
      </c>
      <c r="DX33" s="614"/>
      <c r="DY33" s="614"/>
      <c r="DZ33" s="614"/>
      <c r="EA33" s="614"/>
      <c r="EB33" s="614"/>
      <c r="EC33" s="615"/>
    </row>
    <row r="34" spans="2:133" ht="11.25" customHeight="1">
      <c r="B34" s="587" t="s">
        <v>301</v>
      </c>
      <c r="C34" s="588"/>
      <c r="D34" s="588"/>
      <c r="E34" s="588"/>
      <c r="F34" s="588"/>
      <c r="G34" s="588"/>
      <c r="H34" s="588"/>
      <c r="I34" s="588"/>
      <c r="J34" s="588"/>
      <c r="K34" s="588"/>
      <c r="L34" s="588"/>
      <c r="M34" s="588"/>
      <c r="N34" s="588"/>
      <c r="O34" s="588"/>
      <c r="P34" s="588"/>
      <c r="Q34" s="589"/>
      <c r="R34" s="590" t="s">
        <v>111</v>
      </c>
      <c r="S34" s="591"/>
      <c r="T34" s="591"/>
      <c r="U34" s="591"/>
      <c r="V34" s="591"/>
      <c r="W34" s="591"/>
      <c r="X34" s="591"/>
      <c r="Y34" s="592"/>
      <c r="Z34" s="643" t="s">
        <v>111</v>
      </c>
      <c r="AA34" s="643"/>
      <c r="AB34" s="643"/>
      <c r="AC34" s="643"/>
      <c r="AD34" s="644" t="s">
        <v>111</v>
      </c>
      <c r="AE34" s="644"/>
      <c r="AF34" s="644"/>
      <c r="AG34" s="644"/>
      <c r="AH34" s="644"/>
      <c r="AI34" s="644"/>
      <c r="AJ34" s="644"/>
      <c r="AK34" s="644"/>
      <c r="AL34" s="613" t="s">
        <v>111</v>
      </c>
      <c r="AM34" s="645"/>
      <c r="AN34" s="645"/>
      <c r="AO34" s="646"/>
      <c r="AP34" s="188"/>
      <c r="AQ34" s="650" t="s">
        <v>302</v>
      </c>
      <c r="AR34" s="651"/>
      <c r="AS34" s="651"/>
      <c r="AT34" s="651"/>
      <c r="AU34" s="651"/>
      <c r="AV34" s="651"/>
      <c r="AW34" s="651"/>
      <c r="AX34" s="651"/>
      <c r="AY34" s="651"/>
      <c r="AZ34" s="651"/>
      <c r="BA34" s="651"/>
      <c r="BB34" s="651"/>
      <c r="BC34" s="651"/>
      <c r="BD34" s="651"/>
      <c r="BE34" s="651"/>
      <c r="BF34" s="652"/>
      <c r="BG34" s="650" t="s">
        <v>303</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304</v>
      </c>
      <c r="CE34" s="624"/>
      <c r="CF34" s="624"/>
      <c r="CG34" s="624"/>
      <c r="CH34" s="624"/>
      <c r="CI34" s="624"/>
      <c r="CJ34" s="624"/>
      <c r="CK34" s="624"/>
      <c r="CL34" s="624"/>
      <c r="CM34" s="624"/>
      <c r="CN34" s="624"/>
      <c r="CO34" s="624"/>
      <c r="CP34" s="624"/>
      <c r="CQ34" s="625"/>
      <c r="CR34" s="590">
        <v>3111974</v>
      </c>
      <c r="CS34" s="591"/>
      <c r="CT34" s="591"/>
      <c r="CU34" s="591"/>
      <c r="CV34" s="591"/>
      <c r="CW34" s="591"/>
      <c r="CX34" s="591"/>
      <c r="CY34" s="592"/>
      <c r="CZ34" s="593">
        <v>12.1</v>
      </c>
      <c r="DA34" s="611"/>
      <c r="DB34" s="611"/>
      <c r="DC34" s="612"/>
      <c r="DD34" s="596">
        <v>2410355</v>
      </c>
      <c r="DE34" s="591"/>
      <c r="DF34" s="591"/>
      <c r="DG34" s="591"/>
      <c r="DH34" s="591"/>
      <c r="DI34" s="591"/>
      <c r="DJ34" s="591"/>
      <c r="DK34" s="592"/>
      <c r="DL34" s="596">
        <v>2306855</v>
      </c>
      <c r="DM34" s="591"/>
      <c r="DN34" s="591"/>
      <c r="DO34" s="591"/>
      <c r="DP34" s="591"/>
      <c r="DQ34" s="591"/>
      <c r="DR34" s="591"/>
      <c r="DS34" s="591"/>
      <c r="DT34" s="591"/>
      <c r="DU34" s="591"/>
      <c r="DV34" s="592"/>
      <c r="DW34" s="613">
        <v>16.3</v>
      </c>
      <c r="DX34" s="614"/>
      <c r="DY34" s="614"/>
      <c r="DZ34" s="614"/>
      <c r="EA34" s="614"/>
      <c r="EB34" s="614"/>
      <c r="EC34" s="615"/>
    </row>
    <row r="35" spans="2:133" ht="11.25" customHeight="1">
      <c r="B35" s="587" t="s">
        <v>305</v>
      </c>
      <c r="C35" s="588"/>
      <c r="D35" s="588"/>
      <c r="E35" s="588"/>
      <c r="F35" s="588"/>
      <c r="G35" s="588"/>
      <c r="H35" s="588"/>
      <c r="I35" s="588"/>
      <c r="J35" s="588"/>
      <c r="K35" s="588"/>
      <c r="L35" s="588"/>
      <c r="M35" s="588"/>
      <c r="N35" s="588"/>
      <c r="O35" s="588"/>
      <c r="P35" s="588"/>
      <c r="Q35" s="589"/>
      <c r="R35" s="590">
        <v>847100</v>
      </c>
      <c r="S35" s="591"/>
      <c r="T35" s="591"/>
      <c r="U35" s="591"/>
      <c r="V35" s="591"/>
      <c r="W35" s="591"/>
      <c r="X35" s="591"/>
      <c r="Y35" s="592"/>
      <c r="Z35" s="643">
        <v>3.2</v>
      </c>
      <c r="AA35" s="643"/>
      <c r="AB35" s="643"/>
      <c r="AC35" s="643"/>
      <c r="AD35" s="644" t="s">
        <v>111</v>
      </c>
      <c r="AE35" s="644"/>
      <c r="AF35" s="644"/>
      <c r="AG35" s="644"/>
      <c r="AH35" s="644"/>
      <c r="AI35" s="644"/>
      <c r="AJ35" s="644"/>
      <c r="AK35" s="644"/>
      <c r="AL35" s="613" t="s">
        <v>111</v>
      </c>
      <c r="AM35" s="645"/>
      <c r="AN35" s="645"/>
      <c r="AO35" s="646"/>
      <c r="AP35" s="188"/>
      <c r="AQ35" s="647" t="s">
        <v>306</v>
      </c>
      <c r="AR35" s="648"/>
      <c r="AS35" s="648"/>
      <c r="AT35" s="648"/>
      <c r="AU35" s="648"/>
      <c r="AV35" s="648"/>
      <c r="AW35" s="648"/>
      <c r="AX35" s="648"/>
      <c r="AY35" s="649"/>
      <c r="AZ35" s="640">
        <v>3846544</v>
      </c>
      <c r="BA35" s="641"/>
      <c r="BB35" s="641"/>
      <c r="BC35" s="641"/>
      <c r="BD35" s="641"/>
      <c r="BE35" s="641"/>
      <c r="BF35" s="642"/>
      <c r="BG35" s="647" t="s">
        <v>307</v>
      </c>
      <c r="BH35" s="648"/>
      <c r="BI35" s="648"/>
      <c r="BJ35" s="648"/>
      <c r="BK35" s="648"/>
      <c r="BL35" s="648"/>
      <c r="BM35" s="648"/>
      <c r="BN35" s="648"/>
      <c r="BO35" s="648"/>
      <c r="BP35" s="648"/>
      <c r="BQ35" s="648"/>
      <c r="BR35" s="648"/>
      <c r="BS35" s="648"/>
      <c r="BT35" s="648"/>
      <c r="BU35" s="649"/>
      <c r="BV35" s="640">
        <v>187282</v>
      </c>
      <c r="BW35" s="641"/>
      <c r="BX35" s="641"/>
      <c r="BY35" s="641"/>
      <c r="BZ35" s="641"/>
      <c r="CA35" s="641"/>
      <c r="CB35" s="642"/>
      <c r="CD35" s="627" t="s">
        <v>308</v>
      </c>
      <c r="CE35" s="624"/>
      <c r="CF35" s="624"/>
      <c r="CG35" s="624"/>
      <c r="CH35" s="624"/>
      <c r="CI35" s="624"/>
      <c r="CJ35" s="624"/>
      <c r="CK35" s="624"/>
      <c r="CL35" s="624"/>
      <c r="CM35" s="624"/>
      <c r="CN35" s="624"/>
      <c r="CO35" s="624"/>
      <c r="CP35" s="624"/>
      <c r="CQ35" s="625"/>
      <c r="CR35" s="590">
        <v>99253</v>
      </c>
      <c r="CS35" s="609"/>
      <c r="CT35" s="609"/>
      <c r="CU35" s="609"/>
      <c r="CV35" s="609"/>
      <c r="CW35" s="609"/>
      <c r="CX35" s="609"/>
      <c r="CY35" s="610"/>
      <c r="CZ35" s="593">
        <v>0.4</v>
      </c>
      <c r="DA35" s="611"/>
      <c r="DB35" s="611"/>
      <c r="DC35" s="612"/>
      <c r="DD35" s="596">
        <v>96396</v>
      </c>
      <c r="DE35" s="609"/>
      <c r="DF35" s="609"/>
      <c r="DG35" s="609"/>
      <c r="DH35" s="609"/>
      <c r="DI35" s="609"/>
      <c r="DJ35" s="609"/>
      <c r="DK35" s="610"/>
      <c r="DL35" s="596">
        <v>92024</v>
      </c>
      <c r="DM35" s="609"/>
      <c r="DN35" s="609"/>
      <c r="DO35" s="609"/>
      <c r="DP35" s="609"/>
      <c r="DQ35" s="609"/>
      <c r="DR35" s="609"/>
      <c r="DS35" s="609"/>
      <c r="DT35" s="609"/>
      <c r="DU35" s="609"/>
      <c r="DV35" s="610"/>
      <c r="DW35" s="613">
        <v>0.6</v>
      </c>
      <c r="DX35" s="614"/>
      <c r="DY35" s="614"/>
      <c r="DZ35" s="614"/>
      <c r="EA35" s="614"/>
      <c r="EB35" s="614"/>
      <c r="EC35" s="615"/>
    </row>
    <row r="36" spans="2:133" ht="11.25" customHeight="1">
      <c r="B36" s="571" t="s">
        <v>309</v>
      </c>
      <c r="C36" s="572"/>
      <c r="D36" s="572"/>
      <c r="E36" s="572"/>
      <c r="F36" s="572"/>
      <c r="G36" s="572"/>
      <c r="H36" s="572"/>
      <c r="I36" s="572"/>
      <c r="J36" s="572"/>
      <c r="K36" s="572"/>
      <c r="L36" s="572"/>
      <c r="M36" s="572"/>
      <c r="N36" s="572"/>
      <c r="O36" s="572"/>
      <c r="P36" s="572"/>
      <c r="Q36" s="573"/>
      <c r="R36" s="574">
        <v>26676826</v>
      </c>
      <c r="S36" s="631"/>
      <c r="T36" s="631"/>
      <c r="U36" s="631"/>
      <c r="V36" s="631"/>
      <c r="W36" s="631"/>
      <c r="X36" s="631"/>
      <c r="Y36" s="634"/>
      <c r="Z36" s="635">
        <v>100</v>
      </c>
      <c r="AA36" s="635"/>
      <c r="AB36" s="635"/>
      <c r="AC36" s="635"/>
      <c r="AD36" s="636">
        <v>13323099</v>
      </c>
      <c r="AE36" s="636"/>
      <c r="AF36" s="636"/>
      <c r="AG36" s="636"/>
      <c r="AH36" s="636"/>
      <c r="AI36" s="636"/>
      <c r="AJ36" s="636"/>
      <c r="AK36" s="636"/>
      <c r="AL36" s="637">
        <v>100</v>
      </c>
      <c r="AM36" s="638"/>
      <c r="AN36" s="638"/>
      <c r="AO36" s="639"/>
      <c r="AQ36" s="616" t="s">
        <v>310</v>
      </c>
      <c r="AR36" s="617"/>
      <c r="AS36" s="617"/>
      <c r="AT36" s="617"/>
      <c r="AU36" s="617"/>
      <c r="AV36" s="617"/>
      <c r="AW36" s="617"/>
      <c r="AX36" s="617"/>
      <c r="AY36" s="618"/>
      <c r="AZ36" s="590">
        <v>1651589</v>
      </c>
      <c r="BA36" s="591"/>
      <c r="BB36" s="591"/>
      <c r="BC36" s="591"/>
      <c r="BD36" s="609"/>
      <c r="BE36" s="609"/>
      <c r="BF36" s="619"/>
      <c r="BG36" s="627" t="s">
        <v>311</v>
      </c>
      <c r="BH36" s="624"/>
      <c r="BI36" s="624"/>
      <c r="BJ36" s="624"/>
      <c r="BK36" s="624"/>
      <c r="BL36" s="624"/>
      <c r="BM36" s="624"/>
      <c r="BN36" s="624"/>
      <c r="BO36" s="624"/>
      <c r="BP36" s="624"/>
      <c r="BQ36" s="624"/>
      <c r="BR36" s="624"/>
      <c r="BS36" s="624"/>
      <c r="BT36" s="624"/>
      <c r="BU36" s="625"/>
      <c r="BV36" s="590">
        <v>52391</v>
      </c>
      <c r="BW36" s="591"/>
      <c r="BX36" s="591"/>
      <c r="BY36" s="591"/>
      <c r="BZ36" s="591"/>
      <c r="CA36" s="591"/>
      <c r="CB36" s="626"/>
      <c r="CD36" s="627" t="s">
        <v>312</v>
      </c>
      <c r="CE36" s="624"/>
      <c r="CF36" s="624"/>
      <c r="CG36" s="624"/>
      <c r="CH36" s="624"/>
      <c r="CI36" s="624"/>
      <c r="CJ36" s="624"/>
      <c r="CK36" s="624"/>
      <c r="CL36" s="624"/>
      <c r="CM36" s="624"/>
      <c r="CN36" s="624"/>
      <c r="CO36" s="624"/>
      <c r="CP36" s="624"/>
      <c r="CQ36" s="625"/>
      <c r="CR36" s="590">
        <v>3016841</v>
      </c>
      <c r="CS36" s="591"/>
      <c r="CT36" s="591"/>
      <c r="CU36" s="591"/>
      <c r="CV36" s="591"/>
      <c r="CW36" s="591"/>
      <c r="CX36" s="591"/>
      <c r="CY36" s="592"/>
      <c r="CZ36" s="593">
        <v>11.8</v>
      </c>
      <c r="DA36" s="611"/>
      <c r="DB36" s="611"/>
      <c r="DC36" s="612"/>
      <c r="DD36" s="596">
        <v>2898427</v>
      </c>
      <c r="DE36" s="591"/>
      <c r="DF36" s="591"/>
      <c r="DG36" s="591"/>
      <c r="DH36" s="591"/>
      <c r="DI36" s="591"/>
      <c r="DJ36" s="591"/>
      <c r="DK36" s="592"/>
      <c r="DL36" s="596">
        <v>2003666</v>
      </c>
      <c r="DM36" s="591"/>
      <c r="DN36" s="591"/>
      <c r="DO36" s="591"/>
      <c r="DP36" s="591"/>
      <c r="DQ36" s="591"/>
      <c r="DR36" s="591"/>
      <c r="DS36" s="591"/>
      <c r="DT36" s="591"/>
      <c r="DU36" s="591"/>
      <c r="DV36" s="592"/>
      <c r="DW36" s="613">
        <v>14.1</v>
      </c>
      <c r="DX36" s="614"/>
      <c r="DY36" s="614"/>
      <c r="DZ36" s="614"/>
      <c r="EA36" s="614"/>
      <c r="EB36" s="614"/>
      <c r="EC36" s="615"/>
    </row>
    <row r="37" spans="2:133" ht="11.25" customHeight="1">
      <c r="AQ37" s="616" t="s">
        <v>313</v>
      </c>
      <c r="AR37" s="617"/>
      <c r="AS37" s="617"/>
      <c r="AT37" s="617"/>
      <c r="AU37" s="617"/>
      <c r="AV37" s="617"/>
      <c r="AW37" s="617"/>
      <c r="AX37" s="617"/>
      <c r="AY37" s="618"/>
      <c r="AZ37" s="590">
        <v>19011</v>
      </c>
      <c r="BA37" s="591"/>
      <c r="BB37" s="591"/>
      <c r="BC37" s="591"/>
      <c r="BD37" s="609"/>
      <c r="BE37" s="609"/>
      <c r="BF37" s="619"/>
      <c r="BG37" s="627" t="s">
        <v>314</v>
      </c>
      <c r="BH37" s="624"/>
      <c r="BI37" s="624"/>
      <c r="BJ37" s="624"/>
      <c r="BK37" s="624"/>
      <c r="BL37" s="624"/>
      <c r="BM37" s="624"/>
      <c r="BN37" s="624"/>
      <c r="BO37" s="624"/>
      <c r="BP37" s="624"/>
      <c r="BQ37" s="624"/>
      <c r="BR37" s="624"/>
      <c r="BS37" s="624"/>
      <c r="BT37" s="624"/>
      <c r="BU37" s="625"/>
      <c r="BV37" s="590">
        <v>9452</v>
      </c>
      <c r="BW37" s="591"/>
      <c r="BX37" s="591"/>
      <c r="BY37" s="591"/>
      <c r="BZ37" s="591"/>
      <c r="CA37" s="591"/>
      <c r="CB37" s="626"/>
      <c r="CD37" s="627" t="s">
        <v>315</v>
      </c>
      <c r="CE37" s="624"/>
      <c r="CF37" s="624"/>
      <c r="CG37" s="624"/>
      <c r="CH37" s="624"/>
      <c r="CI37" s="624"/>
      <c r="CJ37" s="624"/>
      <c r="CK37" s="624"/>
      <c r="CL37" s="624"/>
      <c r="CM37" s="624"/>
      <c r="CN37" s="624"/>
      <c r="CO37" s="624"/>
      <c r="CP37" s="624"/>
      <c r="CQ37" s="625"/>
      <c r="CR37" s="590">
        <v>855583</v>
      </c>
      <c r="CS37" s="609"/>
      <c r="CT37" s="609"/>
      <c r="CU37" s="609"/>
      <c r="CV37" s="609"/>
      <c r="CW37" s="609"/>
      <c r="CX37" s="609"/>
      <c r="CY37" s="610"/>
      <c r="CZ37" s="593">
        <v>3.3</v>
      </c>
      <c r="DA37" s="611"/>
      <c r="DB37" s="611"/>
      <c r="DC37" s="612"/>
      <c r="DD37" s="596">
        <v>852825</v>
      </c>
      <c r="DE37" s="609"/>
      <c r="DF37" s="609"/>
      <c r="DG37" s="609"/>
      <c r="DH37" s="609"/>
      <c r="DI37" s="609"/>
      <c r="DJ37" s="609"/>
      <c r="DK37" s="610"/>
      <c r="DL37" s="596">
        <v>775930</v>
      </c>
      <c r="DM37" s="609"/>
      <c r="DN37" s="609"/>
      <c r="DO37" s="609"/>
      <c r="DP37" s="609"/>
      <c r="DQ37" s="609"/>
      <c r="DR37" s="609"/>
      <c r="DS37" s="609"/>
      <c r="DT37" s="609"/>
      <c r="DU37" s="609"/>
      <c r="DV37" s="610"/>
      <c r="DW37" s="613">
        <v>5.5</v>
      </c>
      <c r="DX37" s="614"/>
      <c r="DY37" s="614"/>
      <c r="DZ37" s="614"/>
      <c r="EA37" s="614"/>
      <c r="EB37" s="614"/>
      <c r="EC37" s="615"/>
    </row>
    <row r="38" spans="2:133" ht="11.25" customHeight="1">
      <c r="AQ38" s="616" t="s">
        <v>316</v>
      </c>
      <c r="AR38" s="617"/>
      <c r="AS38" s="617"/>
      <c r="AT38" s="617"/>
      <c r="AU38" s="617"/>
      <c r="AV38" s="617"/>
      <c r="AW38" s="617"/>
      <c r="AX38" s="617"/>
      <c r="AY38" s="618"/>
      <c r="AZ38" s="590" t="s">
        <v>317</v>
      </c>
      <c r="BA38" s="591"/>
      <c r="BB38" s="591"/>
      <c r="BC38" s="591"/>
      <c r="BD38" s="609"/>
      <c r="BE38" s="609"/>
      <c r="BF38" s="619"/>
      <c r="BG38" s="627" t="s">
        <v>318</v>
      </c>
      <c r="BH38" s="624"/>
      <c r="BI38" s="624"/>
      <c r="BJ38" s="624"/>
      <c r="BK38" s="624"/>
      <c r="BL38" s="624"/>
      <c r="BM38" s="624"/>
      <c r="BN38" s="624"/>
      <c r="BO38" s="624"/>
      <c r="BP38" s="624"/>
      <c r="BQ38" s="624"/>
      <c r="BR38" s="624"/>
      <c r="BS38" s="624"/>
      <c r="BT38" s="624"/>
      <c r="BU38" s="625"/>
      <c r="BV38" s="590">
        <v>16284</v>
      </c>
      <c r="BW38" s="591"/>
      <c r="BX38" s="591"/>
      <c r="BY38" s="591"/>
      <c r="BZ38" s="591"/>
      <c r="CA38" s="591"/>
      <c r="CB38" s="626"/>
      <c r="CD38" s="627" t="s">
        <v>319</v>
      </c>
      <c r="CE38" s="624"/>
      <c r="CF38" s="624"/>
      <c r="CG38" s="624"/>
      <c r="CH38" s="624"/>
      <c r="CI38" s="624"/>
      <c r="CJ38" s="624"/>
      <c r="CK38" s="624"/>
      <c r="CL38" s="624"/>
      <c r="CM38" s="624"/>
      <c r="CN38" s="624"/>
      <c r="CO38" s="624"/>
      <c r="CP38" s="624"/>
      <c r="CQ38" s="625"/>
      <c r="CR38" s="590">
        <v>2175944</v>
      </c>
      <c r="CS38" s="591"/>
      <c r="CT38" s="591"/>
      <c r="CU38" s="591"/>
      <c r="CV38" s="591"/>
      <c r="CW38" s="591"/>
      <c r="CX38" s="591"/>
      <c r="CY38" s="592"/>
      <c r="CZ38" s="593">
        <v>8.5</v>
      </c>
      <c r="DA38" s="611"/>
      <c r="DB38" s="611"/>
      <c r="DC38" s="612"/>
      <c r="DD38" s="596">
        <v>1716127</v>
      </c>
      <c r="DE38" s="591"/>
      <c r="DF38" s="591"/>
      <c r="DG38" s="591"/>
      <c r="DH38" s="591"/>
      <c r="DI38" s="591"/>
      <c r="DJ38" s="591"/>
      <c r="DK38" s="592"/>
      <c r="DL38" s="596">
        <v>1596808</v>
      </c>
      <c r="DM38" s="591"/>
      <c r="DN38" s="591"/>
      <c r="DO38" s="591"/>
      <c r="DP38" s="591"/>
      <c r="DQ38" s="591"/>
      <c r="DR38" s="591"/>
      <c r="DS38" s="591"/>
      <c r="DT38" s="591"/>
      <c r="DU38" s="591"/>
      <c r="DV38" s="592"/>
      <c r="DW38" s="613">
        <v>11.3</v>
      </c>
      <c r="DX38" s="614"/>
      <c r="DY38" s="614"/>
      <c r="DZ38" s="614"/>
      <c r="EA38" s="614"/>
      <c r="EB38" s="614"/>
      <c r="EC38" s="615"/>
    </row>
    <row r="39" spans="2:133" ht="11.25" customHeight="1">
      <c r="AQ39" s="616" t="s">
        <v>320</v>
      </c>
      <c r="AR39" s="617"/>
      <c r="AS39" s="617"/>
      <c r="AT39" s="617"/>
      <c r="AU39" s="617"/>
      <c r="AV39" s="617"/>
      <c r="AW39" s="617"/>
      <c r="AX39" s="617"/>
      <c r="AY39" s="618"/>
      <c r="AZ39" s="590" t="s">
        <v>317</v>
      </c>
      <c r="BA39" s="591"/>
      <c r="BB39" s="591"/>
      <c r="BC39" s="591"/>
      <c r="BD39" s="609"/>
      <c r="BE39" s="609"/>
      <c r="BF39" s="619"/>
      <c r="BG39" s="620" t="s">
        <v>321</v>
      </c>
      <c r="BH39" s="621"/>
      <c r="BI39" s="621"/>
      <c r="BJ39" s="621"/>
      <c r="BK39" s="621"/>
      <c r="BL39" s="189"/>
      <c r="BM39" s="624" t="s">
        <v>322</v>
      </c>
      <c r="BN39" s="624"/>
      <c r="BO39" s="624"/>
      <c r="BP39" s="624"/>
      <c r="BQ39" s="624"/>
      <c r="BR39" s="624"/>
      <c r="BS39" s="624"/>
      <c r="BT39" s="624"/>
      <c r="BU39" s="625"/>
      <c r="BV39" s="590">
        <v>80</v>
      </c>
      <c r="BW39" s="591"/>
      <c r="BX39" s="591"/>
      <c r="BY39" s="591"/>
      <c r="BZ39" s="591"/>
      <c r="CA39" s="591"/>
      <c r="CB39" s="626"/>
      <c r="CD39" s="627" t="s">
        <v>323</v>
      </c>
      <c r="CE39" s="624"/>
      <c r="CF39" s="624"/>
      <c r="CG39" s="624"/>
      <c r="CH39" s="624"/>
      <c r="CI39" s="624"/>
      <c r="CJ39" s="624"/>
      <c r="CK39" s="624"/>
      <c r="CL39" s="624"/>
      <c r="CM39" s="624"/>
      <c r="CN39" s="624"/>
      <c r="CO39" s="624"/>
      <c r="CP39" s="624"/>
      <c r="CQ39" s="625"/>
      <c r="CR39" s="590">
        <v>334815</v>
      </c>
      <c r="CS39" s="609"/>
      <c r="CT39" s="609"/>
      <c r="CU39" s="609"/>
      <c r="CV39" s="609"/>
      <c r="CW39" s="609"/>
      <c r="CX39" s="609"/>
      <c r="CY39" s="610"/>
      <c r="CZ39" s="593">
        <v>1.3</v>
      </c>
      <c r="DA39" s="611"/>
      <c r="DB39" s="611"/>
      <c r="DC39" s="612"/>
      <c r="DD39" s="596">
        <v>10212</v>
      </c>
      <c r="DE39" s="609"/>
      <c r="DF39" s="609"/>
      <c r="DG39" s="609"/>
      <c r="DH39" s="609"/>
      <c r="DI39" s="609"/>
      <c r="DJ39" s="609"/>
      <c r="DK39" s="610"/>
      <c r="DL39" s="596" t="s">
        <v>317</v>
      </c>
      <c r="DM39" s="609"/>
      <c r="DN39" s="609"/>
      <c r="DO39" s="609"/>
      <c r="DP39" s="609"/>
      <c r="DQ39" s="609"/>
      <c r="DR39" s="609"/>
      <c r="DS39" s="609"/>
      <c r="DT39" s="609"/>
      <c r="DU39" s="609"/>
      <c r="DV39" s="610"/>
      <c r="DW39" s="613" t="s">
        <v>317</v>
      </c>
      <c r="DX39" s="614"/>
      <c r="DY39" s="614"/>
      <c r="DZ39" s="614"/>
      <c r="EA39" s="614"/>
      <c r="EB39" s="614"/>
      <c r="EC39" s="61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324</v>
      </c>
      <c r="AR40" s="617"/>
      <c r="AS40" s="617"/>
      <c r="AT40" s="617"/>
      <c r="AU40" s="617"/>
      <c r="AV40" s="617"/>
      <c r="AW40" s="617"/>
      <c r="AX40" s="617"/>
      <c r="AY40" s="618"/>
      <c r="AZ40" s="590">
        <v>700057</v>
      </c>
      <c r="BA40" s="591"/>
      <c r="BB40" s="591"/>
      <c r="BC40" s="591"/>
      <c r="BD40" s="609"/>
      <c r="BE40" s="609"/>
      <c r="BF40" s="619"/>
      <c r="BG40" s="620"/>
      <c r="BH40" s="621"/>
      <c r="BI40" s="621"/>
      <c r="BJ40" s="621"/>
      <c r="BK40" s="621"/>
      <c r="BL40" s="189"/>
      <c r="BM40" s="624" t="s">
        <v>325</v>
      </c>
      <c r="BN40" s="624"/>
      <c r="BO40" s="624"/>
      <c r="BP40" s="624"/>
      <c r="BQ40" s="624"/>
      <c r="BR40" s="624"/>
      <c r="BS40" s="624"/>
      <c r="BT40" s="624"/>
      <c r="BU40" s="625"/>
      <c r="BV40" s="590">
        <v>118</v>
      </c>
      <c r="BW40" s="591"/>
      <c r="BX40" s="591"/>
      <c r="BY40" s="591"/>
      <c r="BZ40" s="591"/>
      <c r="CA40" s="591"/>
      <c r="CB40" s="626"/>
      <c r="CD40" s="627" t="s">
        <v>326</v>
      </c>
      <c r="CE40" s="624"/>
      <c r="CF40" s="624"/>
      <c r="CG40" s="624"/>
      <c r="CH40" s="624"/>
      <c r="CI40" s="624"/>
      <c r="CJ40" s="624"/>
      <c r="CK40" s="624"/>
      <c r="CL40" s="624"/>
      <c r="CM40" s="624"/>
      <c r="CN40" s="624"/>
      <c r="CO40" s="624"/>
      <c r="CP40" s="624"/>
      <c r="CQ40" s="625"/>
      <c r="CR40" s="590">
        <v>215290</v>
      </c>
      <c r="CS40" s="591"/>
      <c r="CT40" s="591"/>
      <c r="CU40" s="591"/>
      <c r="CV40" s="591"/>
      <c r="CW40" s="591"/>
      <c r="CX40" s="591"/>
      <c r="CY40" s="592"/>
      <c r="CZ40" s="593">
        <v>0.8</v>
      </c>
      <c r="DA40" s="611"/>
      <c r="DB40" s="611"/>
      <c r="DC40" s="612"/>
      <c r="DD40" s="596">
        <v>211314</v>
      </c>
      <c r="DE40" s="591"/>
      <c r="DF40" s="591"/>
      <c r="DG40" s="591"/>
      <c r="DH40" s="591"/>
      <c r="DI40" s="591"/>
      <c r="DJ40" s="591"/>
      <c r="DK40" s="592"/>
      <c r="DL40" s="596" t="s">
        <v>317</v>
      </c>
      <c r="DM40" s="591"/>
      <c r="DN40" s="591"/>
      <c r="DO40" s="591"/>
      <c r="DP40" s="591"/>
      <c r="DQ40" s="591"/>
      <c r="DR40" s="591"/>
      <c r="DS40" s="591"/>
      <c r="DT40" s="591"/>
      <c r="DU40" s="591"/>
      <c r="DV40" s="592"/>
      <c r="DW40" s="613" t="s">
        <v>317</v>
      </c>
      <c r="DX40" s="614"/>
      <c r="DY40" s="614"/>
      <c r="DZ40" s="614"/>
      <c r="EA40" s="614"/>
      <c r="EB40" s="614"/>
      <c r="EC40" s="61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327</v>
      </c>
      <c r="AR41" s="629"/>
      <c r="AS41" s="629"/>
      <c r="AT41" s="629"/>
      <c r="AU41" s="629"/>
      <c r="AV41" s="629"/>
      <c r="AW41" s="629"/>
      <c r="AX41" s="629"/>
      <c r="AY41" s="630"/>
      <c r="AZ41" s="574">
        <v>1475887</v>
      </c>
      <c r="BA41" s="631"/>
      <c r="BB41" s="631"/>
      <c r="BC41" s="631"/>
      <c r="BD41" s="575"/>
      <c r="BE41" s="575"/>
      <c r="BF41" s="632"/>
      <c r="BG41" s="622"/>
      <c r="BH41" s="623"/>
      <c r="BI41" s="623"/>
      <c r="BJ41" s="623"/>
      <c r="BK41" s="623"/>
      <c r="BL41" s="191"/>
      <c r="BM41" s="629" t="s">
        <v>328</v>
      </c>
      <c r="BN41" s="629"/>
      <c r="BO41" s="629"/>
      <c r="BP41" s="629"/>
      <c r="BQ41" s="629"/>
      <c r="BR41" s="629"/>
      <c r="BS41" s="629"/>
      <c r="BT41" s="629"/>
      <c r="BU41" s="630"/>
      <c r="BV41" s="574">
        <v>259</v>
      </c>
      <c r="BW41" s="631"/>
      <c r="BX41" s="631"/>
      <c r="BY41" s="631"/>
      <c r="BZ41" s="631"/>
      <c r="CA41" s="631"/>
      <c r="CB41" s="633"/>
      <c r="CD41" s="627" t="s">
        <v>329</v>
      </c>
      <c r="CE41" s="624"/>
      <c r="CF41" s="624"/>
      <c r="CG41" s="624"/>
      <c r="CH41" s="624"/>
      <c r="CI41" s="624"/>
      <c r="CJ41" s="624"/>
      <c r="CK41" s="624"/>
      <c r="CL41" s="624"/>
      <c r="CM41" s="624"/>
      <c r="CN41" s="624"/>
      <c r="CO41" s="624"/>
      <c r="CP41" s="624"/>
      <c r="CQ41" s="625"/>
      <c r="CR41" s="590" t="s">
        <v>330</v>
      </c>
      <c r="CS41" s="609"/>
      <c r="CT41" s="609"/>
      <c r="CU41" s="609"/>
      <c r="CV41" s="609"/>
      <c r="CW41" s="609"/>
      <c r="CX41" s="609"/>
      <c r="CY41" s="610"/>
      <c r="CZ41" s="593" t="s">
        <v>330</v>
      </c>
      <c r="DA41" s="611"/>
      <c r="DB41" s="611"/>
      <c r="DC41" s="612"/>
      <c r="DD41" s="596" t="s">
        <v>330</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332</v>
      </c>
      <c r="CE42" s="588"/>
      <c r="CF42" s="588"/>
      <c r="CG42" s="588"/>
      <c r="CH42" s="588"/>
      <c r="CI42" s="588"/>
      <c r="CJ42" s="588"/>
      <c r="CK42" s="588"/>
      <c r="CL42" s="588"/>
      <c r="CM42" s="588"/>
      <c r="CN42" s="588"/>
      <c r="CO42" s="588"/>
      <c r="CP42" s="588"/>
      <c r="CQ42" s="589"/>
      <c r="CR42" s="590">
        <v>2838294</v>
      </c>
      <c r="CS42" s="591"/>
      <c r="CT42" s="591"/>
      <c r="CU42" s="591"/>
      <c r="CV42" s="591"/>
      <c r="CW42" s="591"/>
      <c r="CX42" s="591"/>
      <c r="CY42" s="592"/>
      <c r="CZ42" s="593">
        <v>11.1</v>
      </c>
      <c r="DA42" s="594"/>
      <c r="DB42" s="594"/>
      <c r="DC42" s="595"/>
      <c r="DD42" s="596">
        <v>797095</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334</v>
      </c>
      <c r="CE43" s="588"/>
      <c r="CF43" s="588"/>
      <c r="CG43" s="588"/>
      <c r="CH43" s="588"/>
      <c r="CI43" s="588"/>
      <c r="CJ43" s="588"/>
      <c r="CK43" s="588"/>
      <c r="CL43" s="588"/>
      <c r="CM43" s="588"/>
      <c r="CN43" s="588"/>
      <c r="CO43" s="588"/>
      <c r="CP43" s="588"/>
      <c r="CQ43" s="589"/>
      <c r="CR43" s="590">
        <v>135799</v>
      </c>
      <c r="CS43" s="609"/>
      <c r="CT43" s="609"/>
      <c r="CU43" s="609"/>
      <c r="CV43" s="609"/>
      <c r="CW43" s="609"/>
      <c r="CX43" s="609"/>
      <c r="CY43" s="610"/>
      <c r="CZ43" s="593">
        <v>0.5</v>
      </c>
      <c r="DA43" s="611"/>
      <c r="DB43" s="611"/>
      <c r="DC43" s="612"/>
      <c r="DD43" s="596">
        <v>135799</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c r="B44" s="194" t="s">
        <v>335</v>
      </c>
      <c r="CD44" s="603" t="s">
        <v>287</v>
      </c>
      <c r="CE44" s="604"/>
      <c r="CF44" s="587" t="s">
        <v>336</v>
      </c>
      <c r="CG44" s="588"/>
      <c r="CH44" s="588"/>
      <c r="CI44" s="588"/>
      <c r="CJ44" s="588"/>
      <c r="CK44" s="588"/>
      <c r="CL44" s="588"/>
      <c r="CM44" s="588"/>
      <c r="CN44" s="588"/>
      <c r="CO44" s="588"/>
      <c r="CP44" s="588"/>
      <c r="CQ44" s="589"/>
      <c r="CR44" s="590">
        <v>2837389</v>
      </c>
      <c r="CS44" s="591"/>
      <c r="CT44" s="591"/>
      <c r="CU44" s="591"/>
      <c r="CV44" s="591"/>
      <c r="CW44" s="591"/>
      <c r="CX44" s="591"/>
      <c r="CY44" s="592"/>
      <c r="CZ44" s="593">
        <v>11.1</v>
      </c>
      <c r="DA44" s="594"/>
      <c r="DB44" s="594"/>
      <c r="DC44" s="595"/>
      <c r="DD44" s="596">
        <v>796190</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c r="CD45" s="605"/>
      <c r="CE45" s="606"/>
      <c r="CF45" s="587" t="s">
        <v>337</v>
      </c>
      <c r="CG45" s="588"/>
      <c r="CH45" s="588"/>
      <c r="CI45" s="588"/>
      <c r="CJ45" s="588"/>
      <c r="CK45" s="588"/>
      <c r="CL45" s="588"/>
      <c r="CM45" s="588"/>
      <c r="CN45" s="588"/>
      <c r="CO45" s="588"/>
      <c r="CP45" s="588"/>
      <c r="CQ45" s="589"/>
      <c r="CR45" s="590">
        <v>1479933</v>
      </c>
      <c r="CS45" s="609"/>
      <c r="CT45" s="609"/>
      <c r="CU45" s="609"/>
      <c r="CV45" s="609"/>
      <c r="CW45" s="609"/>
      <c r="CX45" s="609"/>
      <c r="CY45" s="610"/>
      <c r="CZ45" s="593">
        <v>5.8</v>
      </c>
      <c r="DA45" s="611"/>
      <c r="DB45" s="611"/>
      <c r="DC45" s="612"/>
      <c r="DD45" s="596">
        <v>164952</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c r="CD46" s="605"/>
      <c r="CE46" s="606"/>
      <c r="CF46" s="587" t="s">
        <v>338</v>
      </c>
      <c r="CG46" s="588"/>
      <c r="CH46" s="588"/>
      <c r="CI46" s="588"/>
      <c r="CJ46" s="588"/>
      <c r="CK46" s="588"/>
      <c r="CL46" s="588"/>
      <c r="CM46" s="588"/>
      <c r="CN46" s="588"/>
      <c r="CO46" s="588"/>
      <c r="CP46" s="588"/>
      <c r="CQ46" s="589"/>
      <c r="CR46" s="590">
        <v>1344789</v>
      </c>
      <c r="CS46" s="591"/>
      <c r="CT46" s="591"/>
      <c r="CU46" s="591"/>
      <c r="CV46" s="591"/>
      <c r="CW46" s="591"/>
      <c r="CX46" s="591"/>
      <c r="CY46" s="592"/>
      <c r="CZ46" s="593">
        <v>5.2</v>
      </c>
      <c r="DA46" s="594"/>
      <c r="DB46" s="594"/>
      <c r="DC46" s="595"/>
      <c r="DD46" s="596">
        <v>629171</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c r="CD47" s="605"/>
      <c r="CE47" s="606"/>
      <c r="CF47" s="587" t="s">
        <v>339</v>
      </c>
      <c r="CG47" s="588"/>
      <c r="CH47" s="588"/>
      <c r="CI47" s="588"/>
      <c r="CJ47" s="588"/>
      <c r="CK47" s="588"/>
      <c r="CL47" s="588"/>
      <c r="CM47" s="588"/>
      <c r="CN47" s="588"/>
      <c r="CO47" s="588"/>
      <c r="CP47" s="588"/>
      <c r="CQ47" s="589"/>
      <c r="CR47" s="590">
        <v>905</v>
      </c>
      <c r="CS47" s="609"/>
      <c r="CT47" s="609"/>
      <c r="CU47" s="609"/>
      <c r="CV47" s="609"/>
      <c r="CW47" s="609"/>
      <c r="CX47" s="609"/>
      <c r="CY47" s="610"/>
      <c r="CZ47" s="593">
        <v>0</v>
      </c>
      <c r="DA47" s="611"/>
      <c r="DB47" s="611"/>
      <c r="DC47" s="612"/>
      <c r="DD47" s="596">
        <v>905</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c r="CD48" s="607"/>
      <c r="CE48" s="608"/>
      <c r="CF48" s="587" t="s">
        <v>340</v>
      </c>
      <c r="CG48" s="588"/>
      <c r="CH48" s="588"/>
      <c r="CI48" s="588"/>
      <c r="CJ48" s="588"/>
      <c r="CK48" s="588"/>
      <c r="CL48" s="588"/>
      <c r="CM48" s="588"/>
      <c r="CN48" s="588"/>
      <c r="CO48" s="588"/>
      <c r="CP48" s="588"/>
      <c r="CQ48" s="589"/>
      <c r="CR48" s="590" t="s">
        <v>111</v>
      </c>
      <c r="CS48" s="591"/>
      <c r="CT48" s="591"/>
      <c r="CU48" s="591"/>
      <c r="CV48" s="591"/>
      <c r="CW48" s="591"/>
      <c r="CX48" s="591"/>
      <c r="CY48" s="592"/>
      <c r="CZ48" s="593" t="s">
        <v>111</v>
      </c>
      <c r="DA48" s="594"/>
      <c r="DB48" s="594"/>
      <c r="DC48" s="595"/>
      <c r="DD48" s="596" t="s">
        <v>111</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c r="CD49" s="571" t="s">
        <v>341</v>
      </c>
      <c r="CE49" s="572"/>
      <c r="CF49" s="572"/>
      <c r="CG49" s="572"/>
      <c r="CH49" s="572"/>
      <c r="CI49" s="572"/>
      <c r="CJ49" s="572"/>
      <c r="CK49" s="572"/>
      <c r="CL49" s="572"/>
      <c r="CM49" s="572"/>
      <c r="CN49" s="572"/>
      <c r="CO49" s="572"/>
      <c r="CP49" s="572"/>
      <c r="CQ49" s="573"/>
      <c r="CR49" s="574">
        <v>25653021</v>
      </c>
      <c r="CS49" s="575"/>
      <c r="CT49" s="575"/>
      <c r="CU49" s="575"/>
      <c r="CV49" s="575"/>
      <c r="CW49" s="575"/>
      <c r="CX49" s="575"/>
      <c r="CY49" s="576"/>
      <c r="CZ49" s="577">
        <v>100</v>
      </c>
      <c r="DA49" s="578"/>
      <c r="DB49" s="578"/>
      <c r="DC49" s="579"/>
      <c r="DD49" s="580">
        <v>17011357</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08" t="s">
        <v>343</v>
      </c>
      <c r="DK2" s="1109"/>
      <c r="DL2" s="1109"/>
      <c r="DM2" s="1109"/>
      <c r="DN2" s="1109"/>
      <c r="DO2" s="1110"/>
      <c r="DP2" s="202"/>
      <c r="DQ2" s="1108" t="s">
        <v>344</v>
      </c>
      <c r="DR2" s="1109"/>
      <c r="DS2" s="1109"/>
      <c r="DT2" s="1109"/>
      <c r="DU2" s="1109"/>
      <c r="DV2" s="1109"/>
      <c r="DW2" s="1109"/>
      <c r="DX2" s="1109"/>
      <c r="DY2" s="1109"/>
      <c r="DZ2" s="1110"/>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61" t="s">
        <v>345</v>
      </c>
      <c r="B4" s="1061"/>
      <c r="C4" s="1061"/>
      <c r="D4" s="1061"/>
      <c r="E4" s="1061"/>
      <c r="F4" s="1061"/>
      <c r="G4" s="1061"/>
      <c r="H4" s="1061"/>
      <c r="I4" s="1061"/>
      <c r="J4" s="1061"/>
      <c r="K4" s="1061"/>
      <c r="L4" s="1061"/>
      <c r="M4" s="1061"/>
      <c r="N4" s="1061"/>
      <c r="O4" s="1061"/>
      <c r="P4" s="1061"/>
      <c r="Q4" s="1061"/>
      <c r="R4" s="1061"/>
      <c r="S4" s="1061"/>
      <c r="T4" s="1061"/>
      <c r="U4" s="1061"/>
      <c r="V4" s="1061"/>
      <c r="W4" s="1061"/>
      <c r="X4" s="1061"/>
      <c r="Y4" s="1061"/>
      <c r="Z4" s="1061"/>
      <c r="AA4" s="1061"/>
      <c r="AB4" s="1061"/>
      <c r="AC4" s="1061"/>
      <c r="AD4" s="1061"/>
      <c r="AE4" s="1061"/>
      <c r="AF4" s="1061"/>
      <c r="AG4" s="1061"/>
      <c r="AH4" s="1061"/>
      <c r="AI4" s="1061"/>
      <c r="AJ4" s="1061"/>
      <c r="AK4" s="1061"/>
      <c r="AL4" s="1061"/>
      <c r="AM4" s="1061"/>
      <c r="AN4" s="1061"/>
      <c r="AO4" s="1061"/>
      <c r="AP4" s="1061"/>
      <c r="AQ4" s="1061"/>
      <c r="AR4" s="1061"/>
      <c r="AS4" s="1061"/>
      <c r="AT4" s="1061"/>
      <c r="AU4" s="1061"/>
      <c r="AV4" s="1061"/>
      <c r="AW4" s="1061"/>
      <c r="AX4" s="1061"/>
      <c r="AY4" s="1061"/>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994" t="s">
        <v>347</v>
      </c>
      <c r="B5" s="995"/>
      <c r="C5" s="995"/>
      <c r="D5" s="995"/>
      <c r="E5" s="995"/>
      <c r="F5" s="995"/>
      <c r="G5" s="995"/>
      <c r="H5" s="995"/>
      <c r="I5" s="995"/>
      <c r="J5" s="995"/>
      <c r="K5" s="995"/>
      <c r="L5" s="995"/>
      <c r="M5" s="995"/>
      <c r="N5" s="995"/>
      <c r="O5" s="995"/>
      <c r="P5" s="996"/>
      <c r="Q5" s="1000" t="s">
        <v>348</v>
      </c>
      <c r="R5" s="1001"/>
      <c r="S5" s="1001"/>
      <c r="T5" s="1001"/>
      <c r="U5" s="1002"/>
      <c r="V5" s="1000" t="s">
        <v>349</v>
      </c>
      <c r="W5" s="1001"/>
      <c r="X5" s="1001"/>
      <c r="Y5" s="1001"/>
      <c r="Z5" s="1002"/>
      <c r="AA5" s="1000" t="s">
        <v>350</v>
      </c>
      <c r="AB5" s="1001"/>
      <c r="AC5" s="1001"/>
      <c r="AD5" s="1001"/>
      <c r="AE5" s="1001"/>
      <c r="AF5" s="1111" t="s">
        <v>351</v>
      </c>
      <c r="AG5" s="1001"/>
      <c r="AH5" s="1001"/>
      <c r="AI5" s="1001"/>
      <c r="AJ5" s="1016"/>
      <c r="AK5" s="1001" t="s">
        <v>352</v>
      </c>
      <c r="AL5" s="1001"/>
      <c r="AM5" s="1001"/>
      <c r="AN5" s="1001"/>
      <c r="AO5" s="1002"/>
      <c r="AP5" s="1000" t="s">
        <v>353</v>
      </c>
      <c r="AQ5" s="1001"/>
      <c r="AR5" s="1001"/>
      <c r="AS5" s="1001"/>
      <c r="AT5" s="1002"/>
      <c r="AU5" s="1000" t="s">
        <v>354</v>
      </c>
      <c r="AV5" s="1001"/>
      <c r="AW5" s="1001"/>
      <c r="AX5" s="1001"/>
      <c r="AY5" s="1016"/>
      <c r="AZ5" s="209"/>
      <c r="BA5" s="209"/>
      <c r="BB5" s="209"/>
      <c r="BC5" s="209"/>
      <c r="BD5" s="209"/>
      <c r="BE5" s="210"/>
      <c r="BF5" s="210"/>
      <c r="BG5" s="210"/>
      <c r="BH5" s="210"/>
      <c r="BI5" s="210"/>
      <c r="BJ5" s="210"/>
      <c r="BK5" s="210"/>
      <c r="BL5" s="210"/>
      <c r="BM5" s="210"/>
      <c r="BN5" s="210"/>
      <c r="BO5" s="210"/>
      <c r="BP5" s="210"/>
      <c r="BQ5" s="994" t="s">
        <v>355</v>
      </c>
      <c r="BR5" s="995"/>
      <c r="BS5" s="995"/>
      <c r="BT5" s="995"/>
      <c r="BU5" s="995"/>
      <c r="BV5" s="995"/>
      <c r="BW5" s="995"/>
      <c r="BX5" s="995"/>
      <c r="BY5" s="995"/>
      <c r="BZ5" s="995"/>
      <c r="CA5" s="995"/>
      <c r="CB5" s="995"/>
      <c r="CC5" s="995"/>
      <c r="CD5" s="995"/>
      <c r="CE5" s="995"/>
      <c r="CF5" s="995"/>
      <c r="CG5" s="996"/>
      <c r="CH5" s="1000" t="s">
        <v>356</v>
      </c>
      <c r="CI5" s="1001"/>
      <c r="CJ5" s="1001"/>
      <c r="CK5" s="1001"/>
      <c r="CL5" s="1002"/>
      <c r="CM5" s="1000" t="s">
        <v>357</v>
      </c>
      <c r="CN5" s="1001"/>
      <c r="CO5" s="1001"/>
      <c r="CP5" s="1001"/>
      <c r="CQ5" s="1002"/>
      <c r="CR5" s="1000" t="s">
        <v>358</v>
      </c>
      <c r="CS5" s="1001"/>
      <c r="CT5" s="1001"/>
      <c r="CU5" s="1001"/>
      <c r="CV5" s="1002"/>
      <c r="CW5" s="1000" t="s">
        <v>359</v>
      </c>
      <c r="CX5" s="1001"/>
      <c r="CY5" s="1001"/>
      <c r="CZ5" s="1001"/>
      <c r="DA5" s="1002"/>
      <c r="DB5" s="1000" t="s">
        <v>360</v>
      </c>
      <c r="DC5" s="1001"/>
      <c r="DD5" s="1001"/>
      <c r="DE5" s="1001"/>
      <c r="DF5" s="1002"/>
      <c r="DG5" s="1096" t="s">
        <v>361</v>
      </c>
      <c r="DH5" s="1097"/>
      <c r="DI5" s="1097"/>
      <c r="DJ5" s="1097"/>
      <c r="DK5" s="1098"/>
      <c r="DL5" s="1096" t="s">
        <v>362</v>
      </c>
      <c r="DM5" s="1097"/>
      <c r="DN5" s="1097"/>
      <c r="DO5" s="1097"/>
      <c r="DP5" s="1098"/>
      <c r="DQ5" s="1000" t="s">
        <v>363</v>
      </c>
      <c r="DR5" s="1001"/>
      <c r="DS5" s="1001"/>
      <c r="DT5" s="1001"/>
      <c r="DU5" s="1002"/>
      <c r="DV5" s="1000" t="s">
        <v>354</v>
      </c>
      <c r="DW5" s="1001"/>
      <c r="DX5" s="1001"/>
      <c r="DY5" s="1001"/>
      <c r="DZ5" s="1016"/>
      <c r="EA5" s="207"/>
    </row>
    <row r="6" spans="1:131" s="208" customFormat="1" ht="26.25" customHeight="1" thickBot="1">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2"/>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099"/>
      <c r="DH6" s="1100"/>
      <c r="DI6" s="1100"/>
      <c r="DJ6" s="1100"/>
      <c r="DK6" s="1101"/>
      <c r="DL6" s="1099"/>
      <c r="DM6" s="1100"/>
      <c r="DN6" s="1100"/>
      <c r="DO6" s="1100"/>
      <c r="DP6" s="1101"/>
      <c r="DQ6" s="1003"/>
      <c r="DR6" s="1004"/>
      <c r="DS6" s="1004"/>
      <c r="DT6" s="1004"/>
      <c r="DU6" s="1005"/>
      <c r="DV6" s="1003"/>
      <c r="DW6" s="1004"/>
      <c r="DX6" s="1004"/>
      <c r="DY6" s="1004"/>
      <c r="DZ6" s="1017"/>
      <c r="EA6" s="207"/>
    </row>
    <row r="7" spans="1:131" s="208" customFormat="1" ht="26.25" customHeight="1" thickTop="1">
      <c r="A7" s="211">
        <v>1</v>
      </c>
      <c r="B7" s="1048" t="s">
        <v>364</v>
      </c>
      <c r="C7" s="1049"/>
      <c r="D7" s="1049"/>
      <c r="E7" s="1049"/>
      <c r="F7" s="1049"/>
      <c r="G7" s="1049"/>
      <c r="H7" s="1049"/>
      <c r="I7" s="1049"/>
      <c r="J7" s="1049"/>
      <c r="K7" s="1049"/>
      <c r="L7" s="1049"/>
      <c r="M7" s="1049"/>
      <c r="N7" s="1049"/>
      <c r="O7" s="1049"/>
      <c r="P7" s="1050"/>
      <c r="Q7" s="1102">
        <v>26608</v>
      </c>
      <c r="R7" s="1103"/>
      <c r="S7" s="1103"/>
      <c r="T7" s="1103"/>
      <c r="U7" s="1103"/>
      <c r="V7" s="1103">
        <v>25654</v>
      </c>
      <c r="W7" s="1103"/>
      <c r="X7" s="1103"/>
      <c r="Y7" s="1103"/>
      <c r="Z7" s="1103"/>
      <c r="AA7" s="1103">
        <v>954</v>
      </c>
      <c r="AB7" s="1103"/>
      <c r="AC7" s="1103"/>
      <c r="AD7" s="1103"/>
      <c r="AE7" s="1104"/>
      <c r="AF7" s="1105">
        <v>796</v>
      </c>
      <c r="AG7" s="1106"/>
      <c r="AH7" s="1106"/>
      <c r="AI7" s="1106"/>
      <c r="AJ7" s="1107"/>
      <c r="AK7" s="1089">
        <v>867</v>
      </c>
      <c r="AL7" s="1090"/>
      <c r="AM7" s="1090"/>
      <c r="AN7" s="1090"/>
      <c r="AO7" s="1090"/>
      <c r="AP7" s="1090">
        <v>25814</v>
      </c>
      <c r="AQ7" s="1090"/>
      <c r="AR7" s="1090"/>
      <c r="AS7" s="1090"/>
      <c r="AT7" s="1090"/>
      <c r="AU7" s="1091"/>
      <c r="AV7" s="1091"/>
      <c r="AW7" s="1091"/>
      <c r="AX7" s="1091"/>
      <c r="AY7" s="1092"/>
      <c r="AZ7" s="205"/>
      <c r="BA7" s="205"/>
      <c r="BB7" s="205"/>
      <c r="BC7" s="205"/>
      <c r="BD7" s="205"/>
      <c r="BE7" s="206"/>
      <c r="BF7" s="206"/>
      <c r="BG7" s="206"/>
      <c r="BH7" s="206"/>
      <c r="BI7" s="206"/>
      <c r="BJ7" s="206"/>
      <c r="BK7" s="206"/>
      <c r="BL7" s="206"/>
      <c r="BM7" s="206"/>
      <c r="BN7" s="206"/>
      <c r="BO7" s="206"/>
      <c r="BP7" s="206"/>
      <c r="BQ7" s="212">
        <v>1</v>
      </c>
      <c r="BR7" s="213"/>
      <c r="BS7" s="1093" t="s">
        <v>545</v>
      </c>
      <c r="BT7" s="1094"/>
      <c r="BU7" s="1094"/>
      <c r="BV7" s="1094"/>
      <c r="BW7" s="1094"/>
      <c r="BX7" s="1094"/>
      <c r="BY7" s="1094"/>
      <c r="BZ7" s="1094"/>
      <c r="CA7" s="1094"/>
      <c r="CB7" s="1094"/>
      <c r="CC7" s="1094"/>
      <c r="CD7" s="1094"/>
      <c r="CE7" s="1094"/>
      <c r="CF7" s="1094"/>
      <c r="CG7" s="1095"/>
      <c r="CH7" s="1086">
        <v>-18</v>
      </c>
      <c r="CI7" s="1087"/>
      <c r="CJ7" s="1087"/>
      <c r="CK7" s="1087"/>
      <c r="CL7" s="1088"/>
      <c r="CM7" s="1086">
        <v>93</v>
      </c>
      <c r="CN7" s="1087"/>
      <c r="CO7" s="1087"/>
      <c r="CP7" s="1087"/>
      <c r="CQ7" s="1088"/>
      <c r="CR7" s="1086">
        <v>10</v>
      </c>
      <c r="CS7" s="1087"/>
      <c r="CT7" s="1087"/>
      <c r="CU7" s="1087"/>
      <c r="CV7" s="1088"/>
      <c r="CW7" s="1086">
        <v>25</v>
      </c>
      <c r="CX7" s="1087"/>
      <c r="CY7" s="1087"/>
      <c r="CZ7" s="1087"/>
      <c r="DA7" s="1088"/>
      <c r="DB7" s="1086" t="s">
        <v>547</v>
      </c>
      <c r="DC7" s="1087"/>
      <c r="DD7" s="1087"/>
      <c r="DE7" s="1087"/>
      <c r="DF7" s="1088"/>
      <c r="DG7" s="1086" t="s">
        <v>547</v>
      </c>
      <c r="DH7" s="1087"/>
      <c r="DI7" s="1087"/>
      <c r="DJ7" s="1087"/>
      <c r="DK7" s="1088"/>
      <c r="DL7" s="1086" t="s">
        <v>547</v>
      </c>
      <c r="DM7" s="1087"/>
      <c r="DN7" s="1087"/>
      <c r="DO7" s="1087"/>
      <c r="DP7" s="1088"/>
      <c r="DQ7" s="1086" t="s">
        <v>547</v>
      </c>
      <c r="DR7" s="1087"/>
      <c r="DS7" s="1087"/>
      <c r="DT7" s="1087"/>
      <c r="DU7" s="1088"/>
      <c r="DV7" s="1113"/>
      <c r="DW7" s="1114"/>
      <c r="DX7" s="1114"/>
      <c r="DY7" s="1114"/>
      <c r="DZ7" s="1115"/>
      <c r="EA7" s="207"/>
    </row>
    <row r="8" spans="1:131" s="208" customFormat="1" ht="26.25" customHeight="1">
      <c r="A8" s="214">
        <v>2</v>
      </c>
      <c r="B8" s="1036" t="s">
        <v>365</v>
      </c>
      <c r="C8" s="1037"/>
      <c r="D8" s="1037"/>
      <c r="E8" s="1037"/>
      <c r="F8" s="1037"/>
      <c r="G8" s="1037"/>
      <c r="H8" s="1037"/>
      <c r="I8" s="1037"/>
      <c r="J8" s="1037"/>
      <c r="K8" s="1037"/>
      <c r="L8" s="1037"/>
      <c r="M8" s="1037"/>
      <c r="N8" s="1037"/>
      <c r="O8" s="1037"/>
      <c r="P8" s="1038"/>
      <c r="Q8" s="1042">
        <v>21</v>
      </c>
      <c r="R8" s="1043"/>
      <c r="S8" s="1043"/>
      <c r="T8" s="1043"/>
      <c r="U8" s="1043"/>
      <c r="V8" s="1043">
        <v>12</v>
      </c>
      <c r="W8" s="1043"/>
      <c r="X8" s="1043"/>
      <c r="Y8" s="1043"/>
      <c r="Z8" s="1043"/>
      <c r="AA8" s="1043">
        <v>9</v>
      </c>
      <c r="AB8" s="1043"/>
      <c r="AC8" s="1043"/>
      <c r="AD8" s="1043"/>
      <c r="AE8" s="1044"/>
      <c r="AF8" s="1018">
        <v>9</v>
      </c>
      <c r="AG8" s="1019"/>
      <c r="AH8" s="1019"/>
      <c r="AI8" s="1019"/>
      <c r="AJ8" s="1020"/>
      <c r="AK8" s="1084" t="s">
        <v>546</v>
      </c>
      <c r="AL8" s="1085"/>
      <c r="AM8" s="1085"/>
      <c r="AN8" s="1085"/>
      <c r="AO8" s="1085"/>
      <c r="AP8" s="1085">
        <v>17</v>
      </c>
      <c r="AQ8" s="1085"/>
      <c r="AR8" s="1085"/>
      <c r="AS8" s="1085"/>
      <c r="AT8" s="1085"/>
      <c r="AU8" s="1082"/>
      <c r="AV8" s="1082"/>
      <c r="AW8" s="1082"/>
      <c r="AX8" s="1082"/>
      <c r="AY8" s="1083"/>
      <c r="AZ8" s="205"/>
      <c r="BA8" s="205"/>
      <c r="BB8" s="205"/>
      <c r="BC8" s="205"/>
      <c r="BD8" s="205"/>
      <c r="BE8" s="206"/>
      <c r="BF8" s="206"/>
      <c r="BG8" s="206"/>
      <c r="BH8" s="206"/>
      <c r="BI8" s="206"/>
      <c r="BJ8" s="206"/>
      <c r="BK8" s="206"/>
      <c r="BL8" s="206"/>
      <c r="BM8" s="206"/>
      <c r="BN8" s="206"/>
      <c r="BO8" s="206"/>
      <c r="BP8" s="206"/>
      <c r="BQ8" s="215">
        <v>2</v>
      </c>
      <c r="BR8" s="216"/>
      <c r="BS8" s="1013"/>
      <c r="BT8" s="1014"/>
      <c r="BU8" s="1014"/>
      <c r="BV8" s="1014"/>
      <c r="BW8" s="1014"/>
      <c r="BX8" s="1014"/>
      <c r="BY8" s="1014"/>
      <c r="BZ8" s="1014"/>
      <c r="CA8" s="1014"/>
      <c r="CB8" s="1014"/>
      <c r="CC8" s="1014"/>
      <c r="CD8" s="1014"/>
      <c r="CE8" s="1014"/>
      <c r="CF8" s="1014"/>
      <c r="CG8" s="1015"/>
      <c r="CH8" s="988"/>
      <c r="CI8" s="989"/>
      <c r="CJ8" s="989"/>
      <c r="CK8" s="989"/>
      <c r="CL8" s="990"/>
      <c r="CM8" s="988"/>
      <c r="CN8" s="989"/>
      <c r="CO8" s="989"/>
      <c r="CP8" s="989"/>
      <c r="CQ8" s="990"/>
      <c r="CR8" s="988"/>
      <c r="CS8" s="989"/>
      <c r="CT8" s="989"/>
      <c r="CU8" s="989"/>
      <c r="CV8" s="990"/>
      <c r="CW8" s="988"/>
      <c r="CX8" s="989"/>
      <c r="CY8" s="989"/>
      <c r="CZ8" s="989"/>
      <c r="DA8" s="990"/>
      <c r="DB8" s="988"/>
      <c r="DC8" s="989"/>
      <c r="DD8" s="989"/>
      <c r="DE8" s="989"/>
      <c r="DF8" s="990"/>
      <c r="DG8" s="988"/>
      <c r="DH8" s="989"/>
      <c r="DI8" s="989"/>
      <c r="DJ8" s="989"/>
      <c r="DK8" s="990"/>
      <c r="DL8" s="988"/>
      <c r="DM8" s="989"/>
      <c r="DN8" s="989"/>
      <c r="DO8" s="989"/>
      <c r="DP8" s="990"/>
      <c r="DQ8" s="988"/>
      <c r="DR8" s="989"/>
      <c r="DS8" s="989"/>
      <c r="DT8" s="989"/>
      <c r="DU8" s="990"/>
      <c r="DV8" s="991"/>
      <c r="DW8" s="992"/>
      <c r="DX8" s="992"/>
      <c r="DY8" s="992"/>
      <c r="DZ8" s="993"/>
      <c r="EA8" s="207"/>
    </row>
    <row r="9" spans="1:131" s="208" customFormat="1" ht="26.25" customHeight="1">
      <c r="A9" s="214">
        <v>3</v>
      </c>
      <c r="B9" s="1036" t="s">
        <v>366</v>
      </c>
      <c r="C9" s="1037"/>
      <c r="D9" s="1037"/>
      <c r="E9" s="1037"/>
      <c r="F9" s="1037"/>
      <c r="G9" s="1037"/>
      <c r="H9" s="1037"/>
      <c r="I9" s="1037"/>
      <c r="J9" s="1037"/>
      <c r="K9" s="1037"/>
      <c r="L9" s="1037"/>
      <c r="M9" s="1037"/>
      <c r="N9" s="1037"/>
      <c r="O9" s="1037"/>
      <c r="P9" s="1038"/>
      <c r="Q9" s="1042">
        <v>334</v>
      </c>
      <c r="R9" s="1043"/>
      <c r="S9" s="1043"/>
      <c r="T9" s="1043"/>
      <c r="U9" s="1043"/>
      <c r="V9" s="1043">
        <v>233</v>
      </c>
      <c r="W9" s="1043"/>
      <c r="X9" s="1043"/>
      <c r="Y9" s="1043"/>
      <c r="Z9" s="1043"/>
      <c r="AA9" s="1043">
        <v>101</v>
      </c>
      <c r="AB9" s="1043"/>
      <c r="AC9" s="1043"/>
      <c r="AD9" s="1043"/>
      <c r="AE9" s="1044"/>
      <c r="AF9" s="1018">
        <v>25</v>
      </c>
      <c r="AG9" s="1019"/>
      <c r="AH9" s="1019"/>
      <c r="AI9" s="1019"/>
      <c r="AJ9" s="1020"/>
      <c r="AK9" s="1084">
        <v>158</v>
      </c>
      <c r="AL9" s="1085"/>
      <c r="AM9" s="1085"/>
      <c r="AN9" s="1085"/>
      <c r="AO9" s="1085"/>
      <c r="AP9" s="1085">
        <v>510</v>
      </c>
      <c r="AQ9" s="1085"/>
      <c r="AR9" s="1085"/>
      <c r="AS9" s="1085"/>
      <c r="AT9" s="1085"/>
      <c r="AU9" s="1082"/>
      <c r="AV9" s="1082"/>
      <c r="AW9" s="1082"/>
      <c r="AX9" s="1082"/>
      <c r="AY9" s="1083"/>
      <c r="AZ9" s="205"/>
      <c r="BA9" s="205"/>
      <c r="BB9" s="205"/>
      <c r="BC9" s="205"/>
      <c r="BD9" s="205"/>
      <c r="BE9" s="206"/>
      <c r="BF9" s="206"/>
      <c r="BG9" s="206"/>
      <c r="BH9" s="206"/>
      <c r="BI9" s="206"/>
      <c r="BJ9" s="206"/>
      <c r="BK9" s="206"/>
      <c r="BL9" s="206"/>
      <c r="BM9" s="206"/>
      <c r="BN9" s="206"/>
      <c r="BO9" s="206"/>
      <c r="BP9" s="206"/>
      <c r="BQ9" s="215">
        <v>3</v>
      </c>
      <c r="BR9" s="216"/>
      <c r="BS9" s="1013"/>
      <c r="BT9" s="1014"/>
      <c r="BU9" s="1014"/>
      <c r="BV9" s="1014"/>
      <c r="BW9" s="1014"/>
      <c r="BX9" s="1014"/>
      <c r="BY9" s="1014"/>
      <c r="BZ9" s="1014"/>
      <c r="CA9" s="1014"/>
      <c r="CB9" s="1014"/>
      <c r="CC9" s="1014"/>
      <c r="CD9" s="1014"/>
      <c r="CE9" s="1014"/>
      <c r="CF9" s="1014"/>
      <c r="CG9" s="1015"/>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07"/>
    </row>
    <row r="10" spans="1:131" s="208" customFormat="1" ht="26.25" customHeight="1">
      <c r="A10" s="214">
        <v>4</v>
      </c>
      <c r="B10" s="1036"/>
      <c r="C10" s="1037"/>
      <c r="D10" s="1037"/>
      <c r="E10" s="1037"/>
      <c r="F10" s="1037"/>
      <c r="G10" s="1037"/>
      <c r="H10" s="1037"/>
      <c r="I10" s="1037"/>
      <c r="J10" s="1037"/>
      <c r="K10" s="1037"/>
      <c r="L10" s="1037"/>
      <c r="M10" s="1037"/>
      <c r="N10" s="1037"/>
      <c r="O10" s="1037"/>
      <c r="P10" s="1038"/>
      <c r="Q10" s="1042"/>
      <c r="R10" s="1043"/>
      <c r="S10" s="1043"/>
      <c r="T10" s="1043"/>
      <c r="U10" s="1043"/>
      <c r="V10" s="1043"/>
      <c r="W10" s="1043"/>
      <c r="X10" s="1043"/>
      <c r="Y10" s="1043"/>
      <c r="Z10" s="1043"/>
      <c r="AA10" s="1043"/>
      <c r="AB10" s="1043"/>
      <c r="AC10" s="1043"/>
      <c r="AD10" s="1043"/>
      <c r="AE10" s="1044"/>
      <c r="AF10" s="1018"/>
      <c r="AG10" s="1019"/>
      <c r="AH10" s="1019"/>
      <c r="AI10" s="1019"/>
      <c r="AJ10" s="1020"/>
      <c r="AK10" s="1084"/>
      <c r="AL10" s="1085"/>
      <c r="AM10" s="1085"/>
      <c r="AN10" s="1085"/>
      <c r="AO10" s="1085"/>
      <c r="AP10" s="1085"/>
      <c r="AQ10" s="1085"/>
      <c r="AR10" s="1085"/>
      <c r="AS10" s="1085"/>
      <c r="AT10" s="1085"/>
      <c r="AU10" s="1082"/>
      <c r="AV10" s="1082"/>
      <c r="AW10" s="1082"/>
      <c r="AX10" s="1082"/>
      <c r="AY10" s="1083"/>
      <c r="AZ10" s="205"/>
      <c r="BA10" s="205"/>
      <c r="BB10" s="205"/>
      <c r="BC10" s="205"/>
      <c r="BD10" s="205"/>
      <c r="BE10" s="206"/>
      <c r="BF10" s="206"/>
      <c r="BG10" s="206"/>
      <c r="BH10" s="206"/>
      <c r="BI10" s="206"/>
      <c r="BJ10" s="206"/>
      <c r="BK10" s="206"/>
      <c r="BL10" s="206"/>
      <c r="BM10" s="206"/>
      <c r="BN10" s="206"/>
      <c r="BO10" s="206"/>
      <c r="BP10" s="206"/>
      <c r="BQ10" s="215">
        <v>4</v>
      </c>
      <c r="BR10" s="216"/>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7"/>
    </row>
    <row r="11" spans="1:131" s="208" customFormat="1" ht="26.25" customHeight="1">
      <c r="A11" s="214">
        <v>5</v>
      </c>
      <c r="B11" s="1036"/>
      <c r="C11" s="1037"/>
      <c r="D11" s="1037"/>
      <c r="E11" s="1037"/>
      <c r="F11" s="1037"/>
      <c r="G11" s="1037"/>
      <c r="H11" s="1037"/>
      <c r="I11" s="1037"/>
      <c r="J11" s="1037"/>
      <c r="K11" s="1037"/>
      <c r="L11" s="1037"/>
      <c r="M11" s="1037"/>
      <c r="N11" s="1037"/>
      <c r="O11" s="1037"/>
      <c r="P11" s="1038"/>
      <c r="Q11" s="1042"/>
      <c r="R11" s="1043"/>
      <c r="S11" s="1043"/>
      <c r="T11" s="1043"/>
      <c r="U11" s="1043"/>
      <c r="V11" s="1043"/>
      <c r="W11" s="1043"/>
      <c r="X11" s="1043"/>
      <c r="Y11" s="1043"/>
      <c r="Z11" s="1043"/>
      <c r="AA11" s="1043"/>
      <c r="AB11" s="1043"/>
      <c r="AC11" s="1043"/>
      <c r="AD11" s="1043"/>
      <c r="AE11" s="1044"/>
      <c r="AF11" s="1018"/>
      <c r="AG11" s="1019"/>
      <c r="AH11" s="1019"/>
      <c r="AI11" s="1019"/>
      <c r="AJ11" s="1020"/>
      <c r="AK11" s="1084"/>
      <c r="AL11" s="1085"/>
      <c r="AM11" s="1085"/>
      <c r="AN11" s="1085"/>
      <c r="AO11" s="1085"/>
      <c r="AP11" s="1085"/>
      <c r="AQ11" s="1085"/>
      <c r="AR11" s="1085"/>
      <c r="AS11" s="1085"/>
      <c r="AT11" s="1085"/>
      <c r="AU11" s="1082"/>
      <c r="AV11" s="1082"/>
      <c r="AW11" s="1082"/>
      <c r="AX11" s="1082"/>
      <c r="AY11" s="1083"/>
      <c r="AZ11" s="205"/>
      <c r="BA11" s="205"/>
      <c r="BB11" s="205"/>
      <c r="BC11" s="205"/>
      <c r="BD11" s="205"/>
      <c r="BE11" s="206"/>
      <c r="BF11" s="206"/>
      <c r="BG11" s="206"/>
      <c r="BH11" s="206"/>
      <c r="BI11" s="206"/>
      <c r="BJ11" s="206"/>
      <c r="BK11" s="206"/>
      <c r="BL11" s="206"/>
      <c r="BM11" s="206"/>
      <c r="BN11" s="206"/>
      <c r="BO11" s="206"/>
      <c r="BP11" s="206"/>
      <c r="BQ11" s="215">
        <v>5</v>
      </c>
      <c r="BR11" s="216"/>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7"/>
    </row>
    <row r="12" spans="1:131" s="208" customFormat="1" ht="26.25" customHeight="1">
      <c r="A12" s="214">
        <v>6</v>
      </c>
      <c r="B12" s="1036"/>
      <c r="C12" s="1037"/>
      <c r="D12" s="1037"/>
      <c r="E12" s="1037"/>
      <c r="F12" s="1037"/>
      <c r="G12" s="1037"/>
      <c r="H12" s="1037"/>
      <c r="I12" s="1037"/>
      <c r="J12" s="1037"/>
      <c r="K12" s="1037"/>
      <c r="L12" s="1037"/>
      <c r="M12" s="1037"/>
      <c r="N12" s="1037"/>
      <c r="O12" s="1037"/>
      <c r="P12" s="1038"/>
      <c r="Q12" s="1042"/>
      <c r="R12" s="1043"/>
      <c r="S12" s="1043"/>
      <c r="T12" s="1043"/>
      <c r="U12" s="1043"/>
      <c r="V12" s="1043"/>
      <c r="W12" s="1043"/>
      <c r="X12" s="1043"/>
      <c r="Y12" s="1043"/>
      <c r="Z12" s="1043"/>
      <c r="AA12" s="1043"/>
      <c r="AB12" s="1043"/>
      <c r="AC12" s="1043"/>
      <c r="AD12" s="1043"/>
      <c r="AE12" s="1044"/>
      <c r="AF12" s="1018"/>
      <c r="AG12" s="1019"/>
      <c r="AH12" s="1019"/>
      <c r="AI12" s="1019"/>
      <c r="AJ12" s="1020"/>
      <c r="AK12" s="1084"/>
      <c r="AL12" s="1085"/>
      <c r="AM12" s="1085"/>
      <c r="AN12" s="1085"/>
      <c r="AO12" s="1085"/>
      <c r="AP12" s="1085"/>
      <c r="AQ12" s="1085"/>
      <c r="AR12" s="1085"/>
      <c r="AS12" s="1085"/>
      <c r="AT12" s="1085"/>
      <c r="AU12" s="1082"/>
      <c r="AV12" s="1082"/>
      <c r="AW12" s="1082"/>
      <c r="AX12" s="1082"/>
      <c r="AY12" s="1083"/>
      <c r="AZ12" s="205"/>
      <c r="BA12" s="205"/>
      <c r="BB12" s="205"/>
      <c r="BC12" s="205"/>
      <c r="BD12" s="205"/>
      <c r="BE12" s="206"/>
      <c r="BF12" s="206"/>
      <c r="BG12" s="206"/>
      <c r="BH12" s="206"/>
      <c r="BI12" s="206"/>
      <c r="BJ12" s="206"/>
      <c r="BK12" s="206"/>
      <c r="BL12" s="206"/>
      <c r="BM12" s="206"/>
      <c r="BN12" s="206"/>
      <c r="BO12" s="206"/>
      <c r="BP12" s="206"/>
      <c r="BQ12" s="215">
        <v>6</v>
      </c>
      <c r="BR12" s="216"/>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7"/>
    </row>
    <row r="13" spans="1:131" s="208" customFormat="1" ht="26.25" customHeight="1">
      <c r="A13" s="214">
        <v>7</v>
      </c>
      <c r="B13" s="1036"/>
      <c r="C13" s="1037"/>
      <c r="D13" s="1037"/>
      <c r="E13" s="1037"/>
      <c r="F13" s="1037"/>
      <c r="G13" s="1037"/>
      <c r="H13" s="1037"/>
      <c r="I13" s="1037"/>
      <c r="J13" s="1037"/>
      <c r="K13" s="1037"/>
      <c r="L13" s="1037"/>
      <c r="M13" s="1037"/>
      <c r="N13" s="1037"/>
      <c r="O13" s="1037"/>
      <c r="P13" s="1038"/>
      <c r="Q13" s="1042"/>
      <c r="R13" s="1043"/>
      <c r="S13" s="1043"/>
      <c r="T13" s="1043"/>
      <c r="U13" s="1043"/>
      <c r="V13" s="1043"/>
      <c r="W13" s="1043"/>
      <c r="X13" s="1043"/>
      <c r="Y13" s="1043"/>
      <c r="Z13" s="1043"/>
      <c r="AA13" s="1043"/>
      <c r="AB13" s="1043"/>
      <c r="AC13" s="1043"/>
      <c r="AD13" s="1043"/>
      <c r="AE13" s="1044"/>
      <c r="AF13" s="1018"/>
      <c r="AG13" s="1019"/>
      <c r="AH13" s="1019"/>
      <c r="AI13" s="1019"/>
      <c r="AJ13" s="1020"/>
      <c r="AK13" s="1084"/>
      <c r="AL13" s="1085"/>
      <c r="AM13" s="1085"/>
      <c r="AN13" s="1085"/>
      <c r="AO13" s="1085"/>
      <c r="AP13" s="1085"/>
      <c r="AQ13" s="1085"/>
      <c r="AR13" s="1085"/>
      <c r="AS13" s="1085"/>
      <c r="AT13" s="1085"/>
      <c r="AU13" s="1082"/>
      <c r="AV13" s="1082"/>
      <c r="AW13" s="1082"/>
      <c r="AX13" s="1082"/>
      <c r="AY13" s="1083"/>
      <c r="AZ13" s="205"/>
      <c r="BA13" s="205"/>
      <c r="BB13" s="205"/>
      <c r="BC13" s="205"/>
      <c r="BD13" s="205"/>
      <c r="BE13" s="206"/>
      <c r="BF13" s="206"/>
      <c r="BG13" s="206"/>
      <c r="BH13" s="206"/>
      <c r="BI13" s="206"/>
      <c r="BJ13" s="206"/>
      <c r="BK13" s="206"/>
      <c r="BL13" s="206"/>
      <c r="BM13" s="206"/>
      <c r="BN13" s="206"/>
      <c r="BO13" s="206"/>
      <c r="BP13" s="206"/>
      <c r="BQ13" s="215">
        <v>7</v>
      </c>
      <c r="BR13" s="216"/>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7"/>
    </row>
    <row r="14" spans="1:131" s="208" customFormat="1" ht="26.25" customHeight="1">
      <c r="A14" s="214">
        <v>8</v>
      </c>
      <c r="B14" s="1036"/>
      <c r="C14" s="1037"/>
      <c r="D14" s="1037"/>
      <c r="E14" s="1037"/>
      <c r="F14" s="1037"/>
      <c r="G14" s="1037"/>
      <c r="H14" s="1037"/>
      <c r="I14" s="1037"/>
      <c r="J14" s="1037"/>
      <c r="K14" s="1037"/>
      <c r="L14" s="1037"/>
      <c r="M14" s="1037"/>
      <c r="N14" s="1037"/>
      <c r="O14" s="1037"/>
      <c r="P14" s="1038"/>
      <c r="Q14" s="1042"/>
      <c r="R14" s="1043"/>
      <c r="S14" s="1043"/>
      <c r="T14" s="1043"/>
      <c r="U14" s="1043"/>
      <c r="V14" s="1043"/>
      <c r="W14" s="1043"/>
      <c r="X14" s="1043"/>
      <c r="Y14" s="1043"/>
      <c r="Z14" s="1043"/>
      <c r="AA14" s="1043"/>
      <c r="AB14" s="1043"/>
      <c r="AC14" s="1043"/>
      <c r="AD14" s="1043"/>
      <c r="AE14" s="1044"/>
      <c r="AF14" s="1018"/>
      <c r="AG14" s="1019"/>
      <c r="AH14" s="1019"/>
      <c r="AI14" s="1019"/>
      <c r="AJ14" s="1020"/>
      <c r="AK14" s="1084"/>
      <c r="AL14" s="1085"/>
      <c r="AM14" s="1085"/>
      <c r="AN14" s="1085"/>
      <c r="AO14" s="1085"/>
      <c r="AP14" s="1085"/>
      <c r="AQ14" s="1085"/>
      <c r="AR14" s="1085"/>
      <c r="AS14" s="1085"/>
      <c r="AT14" s="1085"/>
      <c r="AU14" s="1082"/>
      <c r="AV14" s="1082"/>
      <c r="AW14" s="1082"/>
      <c r="AX14" s="1082"/>
      <c r="AY14" s="1083"/>
      <c r="AZ14" s="205"/>
      <c r="BA14" s="205"/>
      <c r="BB14" s="205"/>
      <c r="BC14" s="205"/>
      <c r="BD14" s="205"/>
      <c r="BE14" s="206"/>
      <c r="BF14" s="206"/>
      <c r="BG14" s="206"/>
      <c r="BH14" s="206"/>
      <c r="BI14" s="206"/>
      <c r="BJ14" s="206"/>
      <c r="BK14" s="206"/>
      <c r="BL14" s="206"/>
      <c r="BM14" s="206"/>
      <c r="BN14" s="206"/>
      <c r="BO14" s="206"/>
      <c r="BP14" s="206"/>
      <c r="BQ14" s="215">
        <v>8</v>
      </c>
      <c r="BR14" s="216"/>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7"/>
    </row>
    <row r="15" spans="1:131" s="208" customFormat="1" ht="26.25" customHeight="1">
      <c r="A15" s="214">
        <v>9</v>
      </c>
      <c r="B15" s="1036"/>
      <c r="C15" s="1037"/>
      <c r="D15" s="1037"/>
      <c r="E15" s="1037"/>
      <c r="F15" s="1037"/>
      <c r="G15" s="1037"/>
      <c r="H15" s="1037"/>
      <c r="I15" s="1037"/>
      <c r="J15" s="1037"/>
      <c r="K15" s="1037"/>
      <c r="L15" s="1037"/>
      <c r="M15" s="1037"/>
      <c r="N15" s="1037"/>
      <c r="O15" s="1037"/>
      <c r="P15" s="1038"/>
      <c r="Q15" s="1042"/>
      <c r="R15" s="1043"/>
      <c r="S15" s="1043"/>
      <c r="T15" s="1043"/>
      <c r="U15" s="1043"/>
      <c r="V15" s="1043"/>
      <c r="W15" s="1043"/>
      <c r="X15" s="1043"/>
      <c r="Y15" s="1043"/>
      <c r="Z15" s="1043"/>
      <c r="AA15" s="1043"/>
      <c r="AB15" s="1043"/>
      <c r="AC15" s="1043"/>
      <c r="AD15" s="1043"/>
      <c r="AE15" s="1044"/>
      <c r="AF15" s="1018"/>
      <c r="AG15" s="1019"/>
      <c r="AH15" s="1019"/>
      <c r="AI15" s="1019"/>
      <c r="AJ15" s="1020"/>
      <c r="AK15" s="1084"/>
      <c r="AL15" s="1085"/>
      <c r="AM15" s="1085"/>
      <c r="AN15" s="1085"/>
      <c r="AO15" s="1085"/>
      <c r="AP15" s="1085"/>
      <c r="AQ15" s="1085"/>
      <c r="AR15" s="1085"/>
      <c r="AS15" s="1085"/>
      <c r="AT15" s="1085"/>
      <c r="AU15" s="1082"/>
      <c r="AV15" s="1082"/>
      <c r="AW15" s="1082"/>
      <c r="AX15" s="1082"/>
      <c r="AY15" s="1083"/>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7"/>
    </row>
    <row r="16" spans="1:131" s="208" customFormat="1" ht="26.25" customHeight="1">
      <c r="A16" s="214">
        <v>10</v>
      </c>
      <c r="B16" s="1036"/>
      <c r="C16" s="1037"/>
      <c r="D16" s="1037"/>
      <c r="E16" s="1037"/>
      <c r="F16" s="1037"/>
      <c r="G16" s="1037"/>
      <c r="H16" s="1037"/>
      <c r="I16" s="1037"/>
      <c r="J16" s="1037"/>
      <c r="K16" s="1037"/>
      <c r="L16" s="1037"/>
      <c r="M16" s="1037"/>
      <c r="N16" s="1037"/>
      <c r="O16" s="1037"/>
      <c r="P16" s="1038"/>
      <c r="Q16" s="1042"/>
      <c r="R16" s="1043"/>
      <c r="S16" s="1043"/>
      <c r="T16" s="1043"/>
      <c r="U16" s="1043"/>
      <c r="V16" s="1043"/>
      <c r="W16" s="1043"/>
      <c r="X16" s="1043"/>
      <c r="Y16" s="1043"/>
      <c r="Z16" s="1043"/>
      <c r="AA16" s="1043"/>
      <c r="AB16" s="1043"/>
      <c r="AC16" s="1043"/>
      <c r="AD16" s="1043"/>
      <c r="AE16" s="1044"/>
      <c r="AF16" s="1018"/>
      <c r="AG16" s="1019"/>
      <c r="AH16" s="1019"/>
      <c r="AI16" s="1019"/>
      <c r="AJ16" s="1020"/>
      <c r="AK16" s="1084"/>
      <c r="AL16" s="1085"/>
      <c r="AM16" s="1085"/>
      <c r="AN16" s="1085"/>
      <c r="AO16" s="1085"/>
      <c r="AP16" s="1085"/>
      <c r="AQ16" s="1085"/>
      <c r="AR16" s="1085"/>
      <c r="AS16" s="1085"/>
      <c r="AT16" s="1085"/>
      <c r="AU16" s="1082"/>
      <c r="AV16" s="1082"/>
      <c r="AW16" s="1082"/>
      <c r="AX16" s="1082"/>
      <c r="AY16" s="1083"/>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c r="A17" s="214">
        <v>11</v>
      </c>
      <c r="B17" s="1036"/>
      <c r="C17" s="1037"/>
      <c r="D17" s="1037"/>
      <c r="E17" s="1037"/>
      <c r="F17" s="1037"/>
      <c r="G17" s="1037"/>
      <c r="H17" s="1037"/>
      <c r="I17" s="1037"/>
      <c r="J17" s="1037"/>
      <c r="K17" s="1037"/>
      <c r="L17" s="1037"/>
      <c r="M17" s="1037"/>
      <c r="N17" s="1037"/>
      <c r="O17" s="1037"/>
      <c r="P17" s="1038"/>
      <c r="Q17" s="1042"/>
      <c r="R17" s="1043"/>
      <c r="S17" s="1043"/>
      <c r="T17" s="1043"/>
      <c r="U17" s="1043"/>
      <c r="V17" s="1043"/>
      <c r="W17" s="1043"/>
      <c r="X17" s="1043"/>
      <c r="Y17" s="1043"/>
      <c r="Z17" s="1043"/>
      <c r="AA17" s="1043"/>
      <c r="AB17" s="1043"/>
      <c r="AC17" s="1043"/>
      <c r="AD17" s="1043"/>
      <c r="AE17" s="1044"/>
      <c r="AF17" s="1018"/>
      <c r="AG17" s="1019"/>
      <c r="AH17" s="1019"/>
      <c r="AI17" s="1019"/>
      <c r="AJ17" s="1020"/>
      <c r="AK17" s="1084"/>
      <c r="AL17" s="1085"/>
      <c r="AM17" s="1085"/>
      <c r="AN17" s="1085"/>
      <c r="AO17" s="1085"/>
      <c r="AP17" s="1085"/>
      <c r="AQ17" s="1085"/>
      <c r="AR17" s="1085"/>
      <c r="AS17" s="1085"/>
      <c r="AT17" s="1085"/>
      <c r="AU17" s="1082"/>
      <c r="AV17" s="1082"/>
      <c r="AW17" s="1082"/>
      <c r="AX17" s="1082"/>
      <c r="AY17" s="1083"/>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c r="A18" s="214">
        <v>12</v>
      </c>
      <c r="B18" s="1036"/>
      <c r="C18" s="1037"/>
      <c r="D18" s="1037"/>
      <c r="E18" s="1037"/>
      <c r="F18" s="1037"/>
      <c r="G18" s="1037"/>
      <c r="H18" s="1037"/>
      <c r="I18" s="1037"/>
      <c r="J18" s="1037"/>
      <c r="K18" s="1037"/>
      <c r="L18" s="1037"/>
      <c r="M18" s="1037"/>
      <c r="N18" s="1037"/>
      <c r="O18" s="1037"/>
      <c r="P18" s="1038"/>
      <c r="Q18" s="1042"/>
      <c r="R18" s="1043"/>
      <c r="S18" s="1043"/>
      <c r="T18" s="1043"/>
      <c r="U18" s="1043"/>
      <c r="V18" s="1043"/>
      <c r="W18" s="1043"/>
      <c r="X18" s="1043"/>
      <c r="Y18" s="1043"/>
      <c r="Z18" s="1043"/>
      <c r="AA18" s="1043"/>
      <c r="AB18" s="1043"/>
      <c r="AC18" s="1043"/>
      <c r="AD18" s="1043"/>
      <c r="AE18" s="1044"/>
      <c r="AF18" s="1018"/>
      <c r="AG18" s="1019"/>
      <c r="AH18" s="1019"/>
      <c r="AI18" s="1019"/>
      <c r="AJ18" s="1020"/>
      <c r="AK18" s="1084"/>
      <c r="AL18" s="1085"/>
      <c r="AM18" s="1085"/>
      <c r="AN18" s="1085"/>
      <c r="AO18" s="1085"/>
      <c r="AP18" s="1085"/>
      <c r="AQ18" s="1085"/>
      <c r="AR18" s="1085"/>
      <c r="AS18" s="1085"/>
      <c r="AT18" s="1085"/>
      <c r="AU18" s="1082"/>
      <c r="AV18" s="1082"/>
      <c r="AW18" s="1082"/>
      <c r="AX18" s="1082"/>
      <c r="AY18" s="1083"/>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c r="A19" s="214">
        <v>13</v>
      </c>
      <c r="B19" s="1036"/>
      <c r="C19" s="1037"/>
      <c r="D19" s="1037"/>
      <c r="E19" s="1037"/>
      <c r="F19" s="1037"/>
      <c r="G19" s="1037"/>
      <c r="H19" s="1037"/>
      <c r="I19" s="1037"/>
      <c r="J19" s="1037"/>
      <c r="K19" s="1037"/>
      <c r="L19" s="1037"/>
      <c r="M19" s="1037"/>
      <c r="N19" s="1037"/>
      <c r="O19" s="1037"/>
      <c r="P19" s="1038"/>
      <c r="Q19" s="1042"/>
      <c r="R19" s="1043"/>
      <c r="S19" s="1043"/>
      <c r="T19" s="1043"/>
      <c r="U19" s="1043"/>
      <c r="V19" s="1043"/>
      <c r="W19" s="1043"/>
      <c r="X19" s="1043"/>
      <c r="Y19" s="1043"/>
      <c r="Z19" s="1043"/>
      <c r="AA19" s="1043"/>
      <c r="AB19" s="1043"/>
      <c r="AC19" s="1043"/>
      <c r="AD19" s="1043"/>
      <c r="AE19" s="1044"/>
      <c r="AF19" s="1018"/>
      <c r="AG19" s="1019"/>
      <c r="AH19" s="1019"/>
      <c r="AI19" s="1019"/>
      <c r="AJ19" s="1020"/>
      <c r="AK19" s="1084"/>
      <c r="AL19" s="1085"/>
      <c r="AM19" s="1085"/>
      <c r="AN19" s="1085"/>
      <c r="AO19" s="1085"/>
      <c r="AP19" s="1085"/>
      <c r="AQ19" s="1085"/>
      <c r="AR19" s="1085"/>
      <c r="AS19" s="1085"/>
      <c r="AT19" s="1085"/>
      <c r="AU19" s="1082"/>
      <c r="AV19" s="1082"/>
      <c r="AW19" s="1082"/>
      <c r="AX19" s="1082"/>
      <c r="AY19" s="1083"/>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c r="A20" s="214">
        <v>14</v>
      </c>
      <c r="B20" s="1036"/>
      <c r="C20" s="1037"/>
      <c r="D20" s="1037"/>
      <c r="E20" s="1037"/>
      <c r="F20" s="1037"/>
      <c r="G20" s="1037"/>
      <c r="H20" s="1037"/>
      <c r="I20" s="1037"/>
      <c r="J20" s="1037"/>
      <c r="K20" s="1037"/>
      <c r="L20" s="1037"/>
      <c r="M20" s="1037"/>
      <c r="N20" s="1037"/>
      <c r="O20" s="1037"/>
      <c r="P20" s="1038"/>
      <c r="Q20" s="1042"/>
      <c r="R20" s="1043"/>
      <c r="S20" s="1043"/>
      <c r="T20" s="1043"/>
      <c r="U20" s="1043"/>
      <c r="V20" s="1043"/>
      <c r="W20" s="1043"/>
      <c r="X20" s="1043"/>
      <c r="Y20" s="1043"/>
      <c r="Z20" s="1043"/>
      <c r="AA20" s="1043"/>
      <c r="AB20" s="1043"/>
      <c r="AC20" s="1043"/>
      <c r="AD20" s="1043"/>
      <c r="AE20" s="1044"/>
      <c r="AF20" s="1018"/>
      <c r="AG20" s="1019"/>
      <c r="AH20" s="1019"/>
      <c r="AI20" s="1019"/>
      <c r="AJ20" s="1020"/>
      <c r="AK20" s="1084"/>
      <c r="AL20" s="1085"/>
      <c r="AM20" s="1085"/>
      <c r="AN20" s="1085"/>
      <c r="AO20" s="1085"/>
      <c r="AP20" s="1085"/>
      <c r="AQ20" s="1085"/>
      <c r="AR20" s="1085"/>
      <c r="AS20" s="1085"/>
      <c r="AT20" s="1085"/>
      <c r="AU20" s="1082"/>
      <c r="AV20" s="1082"/>
      <c r="AW20" s="1082"/>
      <c r="AX20" s="1082"/>
      <c r="AY20" s="1083"/>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c r="A21" s="214">
        <v>15</v>
      </c>
      <c r="B21" s="1036"/>
      <c r="C21" s="1037"/>
      <c r="D21" s="1037"/>
      <c r="E21" s="1037"/>
      <c r="F21" s="1037"/>
      <c r="G21" s="1037"/>
      <c r="H21" s="1037"/>
      <c r="I21" s="1037"/>
      <c r="J21" s="1037"/>
      <c r="K21" s="1037"/>
      <c r="L21" s="1037"/>
      <c r="M21" s="1037"/>
      <c r="N21" s="1037"/>
      <c r="O21" s="1037"/>
      <c r="P21" s="1038"/>
      <c r="Q21" s="1042"/>
      <c r="R21" s="1043"/>
      <c r="S21" s="1043"/>
      <c r="T21" s="1043"/>
      <c r="U21" s="1043"/>
      <c r="V21" s="1043"/>
      <c r="W21" s="1043"/>
      <c r="X21" s="1043"/>
      <c r="Y21" s="1043"/>
      <c r="Z21" s="1043"/>
      <c r="AA21" s="1043"/>
      <c r="AB21" s="1043"/>
      <c r="AC21" s="1043"/>
      <c r="AD21" s="1043"/>
      <c r="AE21" s="1044"/>
      <c r="AF21" s="1018"/>
      <c r="AG21" s="1019"/>
      <c r="AH21" s="1019"/>
      <c r="AI21" s="1019"/>
      <c r="AJ21" s="1020"/>
      <c r="AK21" s="1084"/>
      <c r="AL21" s="1085"/>
      <c r="AM21" s="1085"/>
      <c r="AN21" s="1085"/>
      <c r="AO21" s="1085"/>
      <c r="AP21" s="1085"/>
      <c r="AQ21" s="1085"/>
      <c r="AR21" s="1085"/>
      <c r="AS21" s="1085"/>
      <c r="AT21" s="1085"/>
      <c r="AU21" s="1082"/>
      <c r="AV21" s="1082"/>
      <c r="AW21" s="1082"/>
      <c r="AX21" s="1082"/>
      <c r="AY21" s="1083"/>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c r="A22" s="214">
        <v>16</v>
      </c>
      <c r="B22" s="1036"/>
      <c r="C22" s="1037"/>
      <c r="D22" s="1037"/>
      <c r="E22" s="1037"/>
      <c r="F22" s="1037"/>
      <c r="G22" s="1037"/>
      <c r="H22" s="1037"/>
      <c r="I22" s="1037"/>
      <c r="J22" s="1037"/>
      <c r="K22" s="1037"/>
      <c r="L22" s="1037"/>
      <c r="M22" s="1037"/>
      <c r="N22" s="1037"/>
      <c r="O22" s="1037"/>
      <c r="P22" s="1038"/>
      <c r="Q22" s="1079"/>
      <c r="R22" s="1080"/>
      <c r="S22" s="1080"/>
      <c r="T22" s="1080"/>
      <c r="U22" s="1080"/>
      <c r="V22" s="1080"/>
      <c r="W22" s="1080"/>
      <c r="X22" s="1080"/>
      <c r="Y22" s="1080"/>
      <c r="Z22" s="1080"/>
      <c r="AA22" s="1080"/>
      <c r="AB22" s="1080"/>
      <c r="AC22" s="1080"/>
      <c r="AD22" s="1080"/>
      <c r="AE22" s="1081"/>
      <c r="AF22" s="1018"/>
      <c r="AG22" s="1019"/>
      <c r="AH22" s="1019"/>
      <c r="AI22" s="1019"/>
      <c r="AJ22" s="1020"/>
      <c r="AK22" s="1075"/>
      <c r="AL22" s="1076"/>
      <c r="AM22" s="1076"/>
      <c r="AN22" s="1076"/>
      <c r="AO22" s="1076"/>
      <c r="AP22" s="1076"/>
      <c r="AQ22" s="1076"/>
      <c r="AR22" s="1076"/>
      <c r="AS22" s="1076"/>
      <c r="AT22" s="1076"/>
      <c r="AU22" s="1077"/>
      <c r="AV22" s="1077"/>
      <c r="AW22" s="1077"/>
      <c r="AX22" s="1077"/>
      <c r="AY22" s="1078"/>
      <c r="AZ22" s="1034" t="s">
        <v>367</v>
      </c>
      <c r="BA22" s="1034"/>
      <c r="BB22" s="1034"/>
      <c r="BC22" s="1034"/>
      <c r="BD22" s="1035"/>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c r="A23" s="217" t="s">
        <v>368</v>
      </c>
      <c r="B23" s="943" t="s">
        <v>369</v>
      </c>
      <c r="C23" s="944"/>
      <c r="D23" s="944"/>
      <c r="E23" s="944"/>
      <c r="F23" s="944"/>
      <c r="G23" s="944"/>
      <c r="H23" s="944"/>
      <c r="I23" s="944"/>
      <c r="J23" s="944"/>
      <c r="K23" s="944"/>
      <c r="L23" s="944"/>
      <c r="M23" s="944"/>
      <c r="N23" s="944"/>
      <c r="O23" s="944"/>
      <c r="P23" s="945"/>
      <c r="Q23" s="1066">
        <v>26805</v>
      </c>
      <c r="R23" s="1067"/>
      <c r="S23" s="1067"/>
      <c r="T23" s="1067"/>
      <c r="U23" s="1067"/>
      <c r="V23" s="1067">
        <v>25741</v>
      </c>
      <c r="W23" s="1067"/>
      <c r="X23" s="1067"/>
      <c r="Y23" s="1067"/>
      <c r="Z23" s="1067"/>
      <c r="AA23" s="1067">
        <v>1064</v>
      </c>
      <c r="AB23" s="1067"/>
      <c r="AC23" s="1067"/>
      <c r="AD23" s="1067"/>
      <c r="AE23" s="1068"/>
      <c r="AF23" s="1069">
        <v>830</v>
      </c>
      <c r="AG23" s="1067"/>
      <c r="AH23" s="1067"/>
      <c r="AI23" s="1067"/>
      <c r="AJ23" s="1070"/>
      <c r="AK23" s="1071"/>
      <c r="AL23" s="1072"/>
      <c r="AM23" s="1072"/>
      <c r="AN23" s="1072"/>
      <c r="AO23" s="1072"/>
      <c r="AP23" s="1067">
        <v>26341</v>
      </c>
      <c r="AQ23" s="1067"/>
      <c r="AR23" s="1067"/>
      <c r="AS23" s="1067"/>
      <c r="AT23" s="1067"/>
      <c r="AU23" s="1073"/>
      <c r="AV23" s="1073"/>
      <c r="AW23" s="1073"/>
      <c r="AX23" s="1073"/>
      <c r="AY23" s="1074"/>
      <c r="AZ23" s="1063" t="s">
        <v>111</v>
      </c>
      <c r="BA23" s="1064"/>
      <c r="BB23" s="1064"/>
      <c r="BC23" s="1064"/>
      <c r="BD23" s="1065"/>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c r="A24" s="1062" t="s">
        <v>370</v>
      </c>
      <c r="B24" s="1062"/>
      <c r="C24" s="1062"/>
      <c r="D24" s="1062"/>
      <c r="E24" s="1062"/>
      <c r="F24" s="1062"/>
      <c r="G24" s="1062"/>
      <c r="H24" s="1062"/>
      <c r="I24" s="1062"/>
      <c r="J24" s="1062"/>
      <c r="K24" s="1062"/>
      <c r="L24" s="1062"/>
      <c r="M24" s="1062"/>
      <c r="N24" s="1062"/>
      <c r="O24" s="1062"/>
      <c r="P24" s="1062"/>
      <c r="Q24" s="1062"/>
      <c r="R24" s="1062"/>
      <c r="S24" s="1062"/>
      <c r="T24" s="1062"/>
      <c r="U24" s="1062"/>
      <c r="V24" s="1062"/>
      <c r="W24" s="1062"/>
      <c r="X24" s="1062"/>
      <c r="Y24" s="1062"/>
      <c r="Z24" s="1062"/>
      <c r="AA24" s="1062"/>
      <c r="AB24" s="1062"/>
      <c r="AC24" s="1062"/>
      <c r="AD24" s="1062"/>
      <c r="AE24" s="1062"/>
      <c r="AF24" s="1062"/>
      <c r="AG24" s="1062"/>
      <c r="AH24" s="1062"/>
      <c r="AI24" s="1062"/>
      <c r="AJ24" s="1062"/>
      <c r="AK24" s="1062"/>
      <c r="AL24" s="1062"/>
      <c r="AM24" s="1062"/>
      <c r="AN24" s="1062"/>
      <c r="AO24" s="1062"/>
      <c r="AP24" s="1062"/>
      <c r="AQ24" s="1062"/>
      <c r="AR24" s="1062"/>
      <c r="AS24" s="1062"/>
      <c r="AT24" s="1062"/>
      <c r="AU24" s="1062"/>
      <c r="AV24" s="1062"/>
      <c r="AW24" s="1062"/>
      <c r="AX24" s="1062"/>
      <c r="AY24" s="1062"/>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c r="A25" s="1061" t="s">
        <v>371</v>
      </c>
      <c r="B25" s="1061"/>
      <c r="C25" s="1061"/>
      <c r="D25" s="1061"/>
      <c r="E25" s="1061"/>
      <c r="F25" s="1061"/>
      <c r="G25" s="1061"/>
      <c r="H25" s="1061"/>
      <c r="I25" s="1061"/>
      <c r="J25" s="1061"/>
      <c r="K25" s="1061"/>
      <c r="L25" s="1061"/>
      <c r="M25" s="1061"/>
      <c r="N25" s="1061"/>
      <c r="O25" s="1061"/>
      <c r="P25" s="1061"/>
      <c r="Q25" s="1061"/>
      <c r="R25" s="1061"/>
      <c r="S25" s="1061"/>
      <c r="T25" s="1061"/>
      <c r="U25" s="1061"/>
      <c r="V25" s="1061"/>
      <c r="W25" s="1061"/>
      <c r="X25" s="1061"/>
      <c r="Y25" s="1061"/>
      <c r="Z25" s="1061"/>
      <c r="AA25" s="1061"/>
      <c r="AB25" s="1061"/>
      <c r="AC25" s="1061"/>
      <c r="AD25" s="1061"/>
      <c r="AE25" s="1061"/>
      <c r="AF25" s="1061"/>
      <c r="AG25" s="1061"/>
      <c r="AH25" s="1061"/>
      <c r="AI25" s="1061"/>
      <c r="AJ25" s="1061"/>
      <c r="AK25" s="1061"/>
      <c r="AL25" s="1061"/>
      <c r="AM25" s="1061"/>
      <c r="AN25" s="1061"/>
      <c r="AO25" s="1061"/>
      <c r="AP25" s="1061"/>
      <c r="AQ25" s="1061"/>
      <c r="AR25" s="1061"/>
      <c r="AS25" s="1061"/>
      <c r="AT25" s="1061"/>
      <c r="AU25" s="1061"/>
      <c r="AV25" s="1061"/>
      <c r="AW25" s="1061"/>
      <c r="AX25" s="1061"/>
      <c r="AY25" s="1061"/>
      <c r="AZ25" s="1061"/>
      <c r="BA25" s="1061"/>
      <c r="BB25" s="1061"/>
      <c r="BC25" s="1061"/>
      <c r="BD25" s="1061"/>
      <c r="BE25" s="1061"/>
      <c r="BF25" s="1061"/>
      <c r="BG25" s="1061"/>
      <c r="BH25" s="1061"/>
      <c r="BI25" s="1061"/>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c r="A26" s="994" t="s">
        <v>347</v>
      </c>
      <c r="B26" s="995"/>
      <c r="C26" s="995"/>
      <c r="D26" s="995"/>
      <c r="E26" s="995"/>
      <c r="F26" s="995"/>
      <c r="G26" s="995"/>
      <c r="H26" s="995"/>
      <c r="I26" s="995"/>
      <c r="J26" s="995"/>
      <c r="K26" s="995"/>
      <c r="L26" s="995"/>
      <c r="M26" s="995"/>
      <c r="N26" s="995"/>
      <c r="O26" s="995"/>
      <c r="P26" s="996"/>
      <c r="Q26" s="1000" t="s">
        <v>372</v>
      </c>
      <c r="R26" s="1001"/>
      <c r="S26" s="1001"/>
      <c r="T26" s="1001"/>
      <c r="U26" s="1002"/>
      <c r="V26" s="1000" t="s">
        <v>373</v>
      </c>
      <c r="W26" s="1001"/>
      <c r="X26" s="1001"/>
      <c r="Y26" s="1001"/>
      <c r="Z26" s="1002"/>
      <c r="AA26" s="1000" t="s">
        <v>374</v>
      </c>
      <c r="AB26" s="1001"/>
      <c r="AC26" s="1001"/>
      <c r="AD26" s="1001"/>
      <c r="AE26" s="1001"/>
      <c r="AF26" s="1057" t="s">
        <v>375</v>
      </c>
      <c r="AG26" s="1007"/>
      <c r="AH26" s="1007"/>
      <c r="AI26" s="1007"/>
      <c r="AJ26" s="1058"/>
      <c r="AK26" s="1001" t="s">
        <v>376</v>
      </c>
      <c r="AL26" s="1001"/>
      <c r="AM26" s="1001"/>
      <c r="AN26" s="1001"/>
      <c r="AO26" s="1002"/>
      <c r="AP26" s="1000" t="s">
        <v>377</v>
      </c>
      <c r="AQ26" s="1001"/>
      <c r="AR26" s="1001"/>
      <c r="AS26" s="1001"/>
      <c r="AT26" s="1002"/>
      <c r="AU26" s="1000" t="s">
        <v>378</v>
      </c>
      <c r="AV26" s="1001"/>
      <c r="AW26" s="1001"/>
      <c r="AX26" s="1001"/>
      <c r="AY26" s="1002"/>
      <c r="AZ26" s="1000" t="s">
        <v>379</v>
      </c>
      <c r="BA26" s="1001"/>
      <c r="BB26" s="1001"/>
      <c r="BC26" s="1001"/>
      <c r="BD26" s="1002"/>
      <c r="BE26" s="1000" t="s">
        <v>354</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59"/>
      <c r="AG27" s="1010"/>
      <c r="AH27" s="1010"/>
      <c r="AI27" s="1010"/>
      <c r="AJ27" s="1060"/>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c r="A28" s="219">
        <v>1</v>
      </c>
      <c r="B28" s="1048" t="s">
        <v>380</v>
      </c>
      <c r="C28" s="1049"/>
      <c r="D28" s="1049"/>
      <c r="E28" s="1049"/>
      <c r="F28" s="1049"/>
      <c r="G28" s="1049"/>
      <c r="H28" s="1049"/>
      <c r="I28" s="1049"/>
      <c r="J28" s="1049"/>
      <c r="K28" s="1049"/>
      <c r="L28" s="1049"/>
      <c r="M28" s="1049"/>
      <c r="N28" s="1049"/>
      <c r="O28" s="1049"/>
      <c r="P28" s="1050"/>
      <c r="Q28" s="1051">
        <v>7696</v>
      </c>
      <c r="R28" s="1052"/>
      <c r="S28" s="1052"/>
      <c r="T28" s="1052"/>
      <c r="U28" s="1052"/>
      <c r="V28" s="1052">
        <v>7509</v>
      </c>
      <c r="W28" s="1052"/>
      <c r="X28" s="1052"/>
      <c r="Y28" s="1052"/>
      <c r="Z28" s="1052"/>
      <c r="AA28" s="1052">
        <v>187</v>
      </c>
      <c r="AB28" s="1052"/>
      <c r="AC28" s="1052"/>
      <c r="AD28" s="1052"/>
      <c r="AE28" s="1053"/>
      <c r="AF28" s="1054">
        <v>187</v>
      </c>
      <c r="AG28" s="1052"/>
      <c r="AH28" s="1052"/>
      <c r="AI28" s="1052"/>
      <c r="AJ28" s="1055"/>
      <c r="AK28" s="1056">
        <v>700</v>
      </c>
      <c r="AL28" s="1045"/>
      <c r="AM28" s="1045"/>
      <c r="AN28" s="1045"/>
      <c r="AO28" s="1045"/>
      <c r="AP28" s="1045" t="s">
        <v>540</v>
      </c>
      <c r="AQ28" s="1045"/>
      <c r="AR28" s="1045"/>
      <c r="AS28" s="1045"/>
      <c r="AT28" s="1045"/>
      <c r="AU28" s="1045" t="s">
        <v>540</v>
      </c>
      <c r="AV28" s="1045"/>
      <c r="AW28" s="1045"/>
      <c r="AX28" s="1045"/>
      <c r="AY28" s="1045"/>
      <c r="AZ28" s="1045" t="s">
        <v>540</v>
      </c>
      <c r="BA28" s="1045"/>
      <c r="BB28" s="1045"/>
      <c r="BC28" s="1045"/>
      <c r="BD28" s="1045"/>
      <c r="BE28" s="1046"/>
      <c r="BF28" s="1046"/>
      <c r="BG28" s="1046"/>
      <c r="BH28" s="1046"/>
      <c r="BI28" s="1047"/>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c r="A29" s="219">
        <v>2</v>
      </c>
      <c r="B29" s="1036" t="s">
        <v>381</v>
      </c>
      <c r="C29" s="1037"/>
      <c r="D29" s="1037"/>
      <c r="E29" s="1037"/>
      <c r="F29" s="1037"/>
      <c r="G29" s="1037"/>
      <c r="H29" s="1037"/>
      <c r="I29" s="1037"/>
      <c r="J29" s="1037"/>
      <c r="K29" s="1037"/>
      <c r="L29" s="1037"/>
      <c r="M29" s="1037"/>
      <c r="N29" s="1037"/>
      <c r="O29" s="1037"/>
      <c r="P29" s="1038"/>
      <c r="Q29" s="1042">
        <v>4941</v>
      </c>
      <c r="R29" s="1043"/>
      <c r="S29" s="1043"/>
      <c r="T29" s="1043"/>
      <c r="U29" s="1043"/>
      <c r="V29" s="1043">
        <v>4878</v>
      </c>
      <c r="W29" s="1043"/>
      <c r="X29" s="1043"/>
      <c r="Y29" s="1043"/>
      <c r="Z29" s="1043"/>
      <c r="AA29" s="1043">
        <v>64</v>
      </c>
      <c r="AB29" s="1043"/>
      <c r="AC29" s="1043"/>
      <c r="AD29" s="1043"/>
      <c r="AE29" s="1044"/>
      <c r="AF29" s="1018">
        <v>64</v>
      </c>
      <c r="AG29" s="1019"/>
      <c r="AH29" s="1019"/>
      <c r="AI29" s="1019"/>
      <c r="AJ29" s="1020"/>
      <c r="AK29" s="979">
        <v>678</v>
      </c>
      <c r="AL29" s="970"/>
      <c r="AM29" s="970"/>
      <c r="AN29" s="970"/>
      <c r="AO29" s="970"/>
      <c r="AP29" s="970" t="s">
        <v>541</v>
      </c>
      <c r="AQ29" s="970"/>
      <c r="AR29" s="970"/>
      <c r="AS29" s="970"/>
      <c r="AT29" s="970"/>
      <c r="AU29" s="970" t="s">
        <v>541</v>
      </c>
      <c r="AV29" s="970"/>
      <c r="AW29" s="970"/>
      <c r="AX29" s="970"/>
      <c r="AY29" s="970"/>
      <c r="AZ29" s="970" t="s">
        <v>541</v>
      </c>
      <c r="BA29" s="970"/>
      <c r="BB29" s="970"/>
      <c r="BC29" s="970"/>
      <c r="BD29" s="970"/>
      <c r="BE29" s="1031"/>
      <c r="BF29" s="1031"/>
      <c r="BG29" s="1031"/>
      <c r="BH29" s="1031"/>
      <c r="BI29" s="1032"/>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c r="A30" s="219">
        <v>3</v>
      </c>
      <c r="B30" s="1036" t="s">
        <v>382</v>
      </c>
      <c r="C30" s="1037"/>
      <c r="D30" s="1037"/>
      <c r="E30" s="1037"/>
      <c r="F30" s="1037"/>
      <c r="G30" s="1037"/>
      <c r="H30" s="1037"/>
      <c r="I30" s="1037"/>
      <c r="J30" s="1037"/>
      <c r="K30" s="1037"/>
      <c r="L30" s="1037"/>
      <c r="M30" s="1037"/>
      <c r="N30" s="1037"/>
      <c r="O30" s="1037"/>
      <c r="P30" s="1038"/>
      <c r="Q30" s="1042">
        <v>667</v>
      </c>
      <c r="R30" s="1043"/>
      <c r="S30" s="1043"/>
      <c r="T30" s="1043"/>
      <c r="U30" s="1043"/>
      <c r="V30" s="1043">
        <v>665</v>
      </c>
      <c r="W30" s="1043"/>
      <c r="X30" s="1043"/>
      <c r="Y30" s="1043"/>
      <c r="Z30" s="1043"/>
      <c r="AA30" s="1043">
        <v>2</v>
      </c>
      <c r="AB30" s="1043"/>
      <c r="AC30" s="1043"/>
      <c r="AD30" s="1043"/>
      <c r="AE30" s="1044"/>
      <c r="AF30" s="1018">
        <v>2</v>
      </c>
      <c r="AG30" s="1019"/>
      <c r="AH30" s="1019"/>
      <c r="AI30" s="1019"/>
      <c r="AJ30" s="1020"/>
      <c r="AK30" s="979">
        <v>186</v>
      </c>
      <c r="AL30" s="970"/>
      <c r="AM30" s="970"/>
      <c r="AN30" s="970"/>
      <c r="AO30" s="970"/>
      <c r="AP30" s="970" t="s">
        <v>540</v>
      </c>
      <c r="AQ30" s="970"/>
      <c r="AR30" s="970"/>
      <c r="AS30" s="970"/>
      <c r="AT30" s="970"/>
      <c r="AU30" s="970" t="s">
        <v>540</v>
      </c>
      <c r="AV30" s="970"/>
      <c r="AW30" s="970"/>
      <c r="AX30" s="970"/>
      <c r="AY30" s="970"/>
      <c r="AZ30" s="970" t="s">
        <v>540</v>
      </c>
      <c r="BA30" s="970"/>
      <c r="BB30" s="970"/>
      <c r="BC30" s="970"/>
      <c r="BD30" s="970"/>
      <c r="BE30" s="1031"/>
      <c r="BF30" s="1031"/>
      <c r="BG30" s="1031"/>
      <c r="BH30" s="1031"/>
      <c r="BI30" s="1032"/>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c r="A31" s="219">
        <v>4</v>
      </c>
      <c r="B31" s="1036" t="s">
        <v>383</v>
      </c>
      <c r="C31" s="1037"/>
      <c r="D31" s="1037"/>
      <c r="E31" s="1037"/>
      <c r="F31" s="1037"/>
      <c r="G31" s="1037"/>
      <c r="H31" s="1037"/>
      <c r="I31" s="1037"/>
      <c r="J31" s="1037"/>
      <c r="K31" s="1037"/>
      <c r="L31" s="1037"/>
      <c r="M31" s="1037"/>
      <c r="N31" s="1037"/>
      <c r="O31" s="1037"/>
      <c r="P31" s="1038"/>
      <c r="Q31" s="1042">
        <v>2134</v>
      </c>
      <c r="R31" s="1043"/>
      <c r="S31" s="1043"/>
      <c r="T31" s="1043"/>
      <c r="U31" s="1043"/>
      <c r="V31" s="1043">
        <v>1878</v>
      </c>
      <c r="W31" s="1043"/>
      <c r="X31" s="1043"/>
      <c r="Y31" s="1043"/>
      <c r="Z31" s="1043"/>
      <c r="AA31" s="1043">
        <v>256</v>
      </c>
      <c r="AB31" s="1043"/>
      <c r="AC31" s="1043"/>
      <c r="AD31" s="1043"/>
      <c r="AE31" s="1044"/>
      <c r="AF31" s="1018">
        <v>2277</v>
      </c>
      <c r="AG31" s="1019"/>
      <c r="AH31" s="1019"/>
      <c r="AI31" s="1019"/>
      <c r="AJ31" s="1020"/>
      <c r="AK31" s="979">
        <v>19</v>
      </c>
      <c r="AL31" s="970"/>
      <c r="AM31" s="970"/>
      <c r="AN31" s="970"/>
      <c r="AO31" s="970"/>
      <c r="AP31" s="970">
        <v>2670</v>
      </c>
      <c r="AQ31" s="970"/>
      <c r="AR31" s="970"/>
      <c r="AS31" s="970"/>
      <c r="AT31" s="970"/>
      <c r="AU31" s="970">
        <v>85</v>
      </c>
      <c r="AV31" s="970"/>
      <c r="AW31" s="970"/>
      <c r="AX31" s="970"/>
      <c r="AY31" s="970"/>
      <c r="AZ31" s="970" t="s">
        <v>540</v>
      </c>
      <c r="BA31" s="970"/>
      <c r="BB31" s="970"/>
      <c r="BC31" s="970"/>
      <c r="BD31" s="970"/>
      <c r="BE31" s="1031" t="s">
        <v>384</v>
      </c>
      <c r="BF31" s="1031"/>
      <c r="BG31" s="1031"/>
      <c r="BH31" s="1031"/>
      <c r="BI31" s="1032"/>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c r="A32" s="219">
        <v>5</v>
      </c>
      <c r="B32" s="1036" t="s">
        <v>385</v>
      </c>
      <c r="C32" s="1037"/>
      <c r="D32" s="1037"/>
      <c r="E32" s="1037"/>
      <c r="F32" s="1037"/>
      <c r="G32" s="1037"/>
      <c r="H32" s="1037"/>
      <c r="I32" s="1037"/>
      <c r="J32" s="1037"/>
      <c r="K32" s="1037"/>
      <c r="L32" s="1037"/>
      <c r="M32" s="1037"/>
      <c r="N32" s="1037"/>
      <c r="O32" s="1037"/>
      <c r="P32" s="1038"/>
      <c r="Q32" s="1042">
        <v>2879</v>
      </c>
      <c r="R32" s="1043"/>
      <c r="S32" s="1043"/>
      <c r="T32" s="1043"/>
      <c r="U32" s="1043"/>
      <c r="V32" s="1043">
        <v>2408</v>
      </c>
      <c r="W32" s="1043"/>
      <c r="X32" s="1043"/>
      <c r="Y32" s="1043"/>
      <c r="Z32" s="1043"/>
      <c r="AA32" s="1043">
        <v>471</v>
      </c>
      <c r="AB32" s="1043"/>
      <c r="AC32" s="1043"/>
      <c r="AD32" s="1043"/>
      <c r="AE32" s="1044"/>
      <c r="AF32" s="1018">
        <v>1037</v>
      </c>
      <c r="AG32" s="1019"/>
      <c r="AH32" s="1019"/>
      <c r="AI32" s="1019"/>
      <c r="AJ32" s="1020"/>
      <c r="AK32" s="979">
        <v>1652</v>
      </c>
      <c r="AL32" s="970"/>
      <c r="AM32" s="970"/>
      <c r="AN32" s="970"/>
      <c r="AO32" s="970"/>
      <c r="AP32" s="970">
        <v>18067</v>
      </c>
      <c r="AQ32" s="970"/>
      <c r="AR32" s="970"/>
      <c r="AS32" s="970"/>
      <c r="AT32" s="970"/>
      <c r="AU32" s="970">
        <v>10587</v>
      </c>
      <c r="AV32" s="970"/>
      <c r="AW32" s="970"/>
      <c r="AX32" s="970"/>
      <c r="AY32" s="970"/>
      <c r="AZ32" s="970" t="s">
        <v>540</v>
      </c>
      <c r="BA32" s="970"/>
      <c r="BB32" s="970"/>
      <c r="BC32" s="970"/>
      <c r="BD32" s="970"/>
      <c r="BE32" s="1031" t="s">
        <v>384</v>
      </c>
      <c r="BF32" s="1031"/>
      <c r="BG32" s="1031"/>
      <c r="BH32" s="1031"/>
      <c r="BI32" s="1032"/>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c r="A33" s="219">
        <v>6</v>
      </c>
      <c r="B33" s="1036"/>
      <c r="C33" s="1037"/>
      <c r="D33" s="1037"/>
      <c r="E33" s="1037"/>
      <c r="F33" s="1037"/>
      <c r="G33" s="1037"/>
      <c r="H33" s="1037"/>
      <c r="I33" s="1037"/>
      <c r="J33" s="1037"/>
      <c r="K33" s="1037"/>
      <c r="L33" s="1037"/>
      <c r="M33" s="1037"/>
      <c r="N33" s="1037"/>
      <c r="O33" s="1037"/>
      <c r="P33" s="1038"/>
      <c r="Q33" s="1042"/>
      <c r="R33" s="1043"/>
      <c r="S33" s="1043"/>
      <c r="T33" s="1043"/>
      <c r="U33" s="1043"/>
      <c r="V33" s="1043"/>
      <c r="W33" s="1043"/>
      <c r="X33" s="1043"/>
      <c r="Y33" s="1043"/>
      <c r="Z33" s="1043"/>
      <c r="AA33" s="1043"/>
      <c r="AB33" s="1043"/>
      <c r="AC33" s="1043"/>
      <c r="AD33" s="1043"/>
      <c r="AE33" s="1044"/>
      <c r="AF33" s="1018"/>
      <c r="AG33" s="1019"/>
      <c r="AH33" s="1019"/>
      <c r="AI33" s="1019"/>
      <c r="AJ33" s="1020"/>
      <c r="AK33" s="979"/>
      <c r="AL33" s="970"/>
      <c r="AM33" s="970"/>
      <c r="AN33" s="970"/>
      <c r="AO33" s="970"/>
      <c r="AP33" s="970"/>
      <c r="AQ33" s="970"/>
      <c r="AR33" s="970"/>
      <c r="AS33" s="970"/>
      <c r="AT33" s="970"/>
      <c r="AU33" s="970"/>
      <c r="AV33" s="970"/>
      <c r="AW33" s="970"/>
      <c r="AX33" s="970"/>
      <c r="AY33" s="970"/>
      <c r="AZ33" s="1041"/>
      <c r="BA33" s="1041"/>
      <c r="BB33" s="1041"/>
      <c r="BC33" s="1041"/>
      <c r="BD33" s="1041"/>
      <c r="BE33" s="1031"/>
      <c r="BF33" s="1031"/>
      <c r="BG33" s="1031"/>
      <c r="BH33" s="1031"/>
      <c r="BI33" s="1032"/>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c r="A34" s="219">
        <v>7</v>
      </c>
      <c r="B34" s="1036"/>
      <c r="C34" s="1037"/>
      <c r="D34" s="1037"/>
      <c r="E34" s="1037"/>
      <c r="F34" s="1037"/>
      <c r="G34" s="1037"/>
      <c r="H34" s="1037"/>
      <c r="I34" s="1037"/>
      <c r="J34" s="1037"/>
      <c r="K34" s="1037"/>
      <c r="L34" s="1037"/>
      <c r="M34" s="1037"/>
      <c r="N34" s="1037"/>
      <c r="O34" s="1037"/>
      <c r="P34" s="1038"/>
      <c r="Q34" s="1042"/>
      <c r="R34" s="1043"/>
      <c r="S34" s="1043"/>
      <c r="T34" s="1043"/>
      <c r="U34" s="1043"/>
      <c r="V34" s="1043"/>
      <c r="W34" s="1043"/>
      <c r="X34" s="1043"/>
      <c r="Y34" s="1043"/>
      <c r="Z34" s="1043"/>
      <c r="AA34" s="1043"/>
      <c r="AB34" s="1043"/>
      <c r="AC34" s="1043"/>
      <c r="AD34" s="1043"/>
      <c r="AE34" s="1044"/>
      <c r="AF34" s="1018"/>
      <c r="AG34" s="1019"/>
      <c r="AH34" s="1019"/>
      <c r="AI34" s="1019"/>
      <c r="AJ34" s="1020"/>
      <c r="AK34" s="979"/>
      <c r="AL34" s="970"/>
      <c r="AM34" s="970"/>
      <c r="AN34" s="970"/>
      <c r="AO34" s="970"/>
      <c r="AP34" s="970"/>
      <c r="AQ34" s="970"/>
      <c r="AR34" s="970"/>
      <c r="AS34" s="970"/>
      <c r="AT34" s="970"/>
      <c r="AU34" s="970"/>
      <c r="AV34" s="970"/>
      <c r="AW34" s="970"/>
      <c r="AX34" s="970"/>
      <c r="AY34" s="970"/>
      <c r="AZ34" s="1041"/>
      <c r="BA34" s="1041"/>
      <c r="BB34" s="1041"/>
      <c r="BC34" s="1041"/>
      <c r="BD34" s="1041"/>
      <c r="BE34" s="1031"/>
      <c r="BF34" s="1031"/>
      <c r="BG34" s="1031"/>
      <c r="BH34" s="1031"/>
      <c r="BI34" s="1032"/>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c r="A35" s="219">
        <v>8</v>
      </c>
      <c r="B35" s="1036"/>
      <c r="C35" s="1037"/>
      <c r="D35" s="1037"/>
      <c r="E35" s="1037"/>
      <c r="F35" s="1037"/>
      <c r="G35" s="1037"/>
      <c r="H35" s="1037"/>
      <c r="I35" s="1037"/>
      <c r="J35" s="1037"/>
      <c r="K35" s="1037"/>
      <c r="L35" s="1037"/>
      <c r="M35" s="1037"/>
      <c r="N35" s="1037"/>
      <c r="O35" s="1037"/>
      <c r="P35" s="1038"/>
      <c r="Q35" s="1042"/>
      <c r="R35" s="1043"/>
      <c r="S35" s="1043"/>
      <c r="T35" s="1043"/>
      <c r="U35" s="1043"/>
      <c r="V35" s="1043"/>
      <c r="W35" s="1043"/>
      <c r="X35" s="1043"/>
      <c r="Y35" s="1043"/>
      <c r="Z35" s="1043"/>
      <c r="AA35" s="1043"/>
      <c r="AB35" s="1043"/>
      <c r="AC35" s="1043"/>
      <c r="AD35" s="1043"/>
      <c r="AE35" s="1044"/>
      <c r="AF35" s="1018"/>
      <c r="AG35" s="1019"/>
      <c r="AH35" s="1019"/>
      <c r="AI35" s="1019"/>
      <c r="AJ35" s="1020"/>
      <c r="AK35" s="979"/>
      <c r="AL35" s="970"/>
      <c r="AM35" s="970"/>
      <c r="AN35" s="970"/>
      <c r="AO35" s="970"/>
      <c r="AP35" s="970"/>
      <c r="AQ35" s="970"/>
      <c r="AR35" s="970"/>
      <c r="AS35" s="970"/>
      <c r="AT35" s="970"/>
      <c r="AU35" s="970"/>
      <c r="AV35" s="970"/>
      <c r="AW35" s="970"/>
      <c r="AX35" s="970"/>
      <c r="AY35" s="970"/>
      <c r="AZ35" s="1041"/>
      <c r="BA35" s="1041"/>
      <c r="BB35" s="1041"/>
      <c r="BC35" s="1041"/>
      <c r="BD35" s="1041"/>
      <c r="BE35" s="1031"/>
      <c r="BF35" s="1031"/>
      <c r="BG35" s="1031"/>
      <c r="BH35" s="1031"/>
      <c r="BI35" s="1032"/>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c r="A36" s="219">
        <v>9</v>
      </c>
      <c r="B36" s="1036"/>
      <c r="C36" s="1037"/>
      <c r="D36" s="1037"/>
      <c r="E36" s="1037"/>
      <c r="F36" s="1037"/>
      <c r="G36" s="1037"/>
      <c r="H36" s="1037"/>
      <c r="I36" s="1037"/>
      <c r="J36" s="1037"/>
      <c r="K36" s="1037"/>
      <c r="L36" s="1037"/>
      <c r="M36" s="1037"/>
      <c r="N36" s="1037"/>
      <c r="O36" s="1037"/>
      <c r="P36" s="1038"/>
      <c r="Q36" s="1042"/>
      <c r="R36" s="1043"/>
      <c r="S36" s="1043"/>
      <c r="T36" s="1043"/>
      <c r="U36" s="1043"/>
      <c r="V36" s="1043"/>
      <c r="W36" s="1043"/>
      <c r="X36" s="1043"/>
      <c r="Y36" s="1043"/>
      <c r="Z36" s="1043"/>
      <c r="AA36" s="1043"/>
      <c r="AB36" s="1043"/>
      <c r="AC36" s="1043"/>
      <c r="AD36" s="1043"/>
      <c r="AE36" s="1044"/>
      <c r="AF36" s="1018"/>
      <c r="AG36" s="1019"/>
      <c r="AH36" s="1019"/>
      <c r="AI36" s="1019"/>
      <c r="AJ36" s="1020"/>
      <c r="AK36" s="979"/>
      <c r="AL36" s="970"/>
      <c r="AM36" s="970"/>
      <c r="AN36" s="970"/>
      <c r="AO36" s="970"/>
      <c r="AP36" s="970"/>
      <c r="AQ36" s="970"/>
      <c r="AR36" s="970"/>
      <c r="AS36" s="970"/>
      <c r="AT36" s="970"/>
      <c r="AU36" s="970"/>
      <c r="AV36" s="970"/>
      <c r="AW36" s="970"/>
      <c r="AX36" s="970"/>
      <c r="AY36" s="970"/>
      <c r="AZ36" s="1041"/>
      <c r="BA36" s="1041"/>
      <c r="BB36" s="1041"/>
      <c r="BC36" s="1041"/>
      <c r="BD36" s="1041"/>
      <c r="BE36" s="1031"/>
      <c r="BF36" s="1031"/>
      <c r="BG36" s="1031"/>
      <c r="BH36" s="1031"/>
      <c r="BI36" s="1032"/>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c r="A37" s="219">
        <v>10</v>
      </c>
      <c r="B37" s="1036"/>
      <c r="C37" s="1037"/>
      <c r="D37" s="1037"/>
      <c r="E37" s="1037"/>
      <c r="F37" s="1037"/>
      <c r="G37" s="1037"/>
      <c r="H37" s="1037"/>
      <c r="I37" s="1037"/>
      <c r="J37" s="1037"/>
      <c r="K37" s="1037"/>
      <c r="L37" s="1037"/>
      <c r="M37" s="1037"/>
      <c r="N37" s="1037"/>
      <c r="O37" s="1037"/>
      <c r="P37" s="1038"/>
      <c r="Q37" s="1042"/>
      <c r="R37" s="1043"/>
      <c r="S37" s="1043"/>
      <c r="T37" s="1043"/>
      <c r="U37" s="1043"/>
      <c r="V37" s="1043"/>
      <c r="W37" s="1043"/>
      <c r="X37" s="1043"/>
      <c r="Y37" s="1043"/>
      <c r="Z37" s="1043"/>
      <c r="AA37" s="1043"/>
      <c r="AB37" s="1043"/>
      <c r="AC37" s="1043"/>
      <c r="AD37" s="1043"/>
      <c r="AE37" s="1044"/>
      <c r="AF37" s="1018"/>
      <c r="AG37" s="1019"/>
      <c r="AH37" s="1019"/>
      <c r="AI37" s="1019"/>
      <c r="AJ37" s="1020"/>
      <c r="AK37" s="979"/>
      <c r="AL37" s="970"/>
      <c r="AM37" s="970"/>
      <c r="AN37" s="970"/>
      <c r="AO37" s="970"/>
      <c r="AP37" s="970"/>
      <c r="AQ37" s="970"/>
      <c r="AR37" s="970"/>
      <c r="AS37" s="970"/>
      <c r="AT37" s="970"/>
      <c r="AU37" s="970"/>
      <c r="AV37" s="970"/>
      <c r="AW37" s="970"/>
      <c r="AX37" s="970"/>
      <c r="AY37" s="970"/>
      <c r="AZ37" s="1041"/>
      <c r="BA37" s="1041"/>
      <c r="BB37" s="1041"/>
      <c r="BC37" s="1041"/>
      <c r="BD37" s="1041"/>
      <c r="BE37" s="1031"/>
      <c r="BF37" s="1031"/>
      <c r="BG37" s="1031"/>
      <c r="BH37" s="1031"/>
      <c r="BI37" s="1032"/>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c r="A38" s="219">
        <v>11</v>
      </c>
      <c r="B38" s="1036"/>
      <c r="C38" s="1037"/>
      <c r="D38" s="1037"/>
      <c r="E38" s="1037"/>
      <c r="F38" s="1037"/>
      <c r="G38" s="1037"/>
      <c r="H38" s="1037"/>
      <c r="I38" s="1037"/>
      <c r="J38" s="1037"/>
      <c r="K38" s="1037"/>
      <c r="L38" s="1037"/>
      <c r="M38" s="1037"/>
      <c r="N38" s="1037"/>
      <c r="O38" s="1037"/>
      <c r="P38" s="1038"/>
      <c r="Q38" s="1042"/>
      <c r="R38" s="1043"/>
      <c r="S38" s="1043"/>
      <c r="T38" s="1043"/>
      <c r="U38" s="1043"/>
      <c r="V38" s="1043"/>
      <c r="W38" s="1043"/>
      <c r="X38" s="1043"/>
      <c r="Y38" s="1043"/>
      <c r="Z38" s="1043"/>
      <c r="AA38" s="1043"/>
      <c r="AB38" s="1043"/>
      <c r="AC38" s="1043"/>
      <c r="AD38" s="1043"/>
      <c r="AE38" s="1044"/>
      <c r="AF38" s="1018"/>
      <c r="AG38" s="1019"/>
      <c r="AH38" s="1019"/>
      <c r="AI38" s="1019"/>
      <c r="AJ38" s="1020"/>
      <c r="AK38" s="979"/>
      <c r="AL38" s="970"/>
      <c r="AM38" s="970"/>
      <c r="AN38" s="970"/>
      <c r="AO38" s="970"/>
      <c r="AP38" s="970"/>
      <c r="AQ38" s="970"/>
      <c r="AR38" s="970"/>
      <c r="AS38" s="970"/>
      <c r="AT38" s="970"/>
      <c r="AU38" s="970"/>
      <c r="AV38" s="970"/>
      <c r="AW38" s="970"/>
      <c r="AX38" s="970"/>
      <c r="AY38" s="970"/>
      <c r="AZ38" s="1041"/>
      <c r="BA38" s="1041"/>
      <c r="BB38" s="1041"/>
      <c r="BC38" s="1041"/>
      <c r="BD38" s="1041"/>
      <c r="BE38" s="1031"/>
      <c r="BF38" s="1031"/>
      <c r="BG38" s="1031"/>
      <c r="BH38" s="1031"/>
      <c r="BI38" s="1032"/>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c r="A39" s="219">
        <v>12</v>
      </c>
      <c r="B39" s="1036"/>
      <c r="C39" s="1037"/>
      <c r="D39" s="1037"/>
      <c r="E39" s="1037"/>
      <c r="F39" s="1037"/>
      <c r="G39" s="1037"/>
      <c r="H39" s="1037"/>
      <c r="I39" s="1037"/>
      <c r="J39" s="1037"/>
      <c r="K39" s="1037"/>
      <c r="L39" s="1037"/>
      <c r="M39" s="1037"/>
      <c r="N39" s="1037"/>
      <c r="O39" s="1037"/>
      <c r="P39" s="1038"/>
      <c r="Q39" s="1042"/>
      <c r="R39" s="1043"/>
      <c r="S39" s="1043"/>
      <c r="T39" s="1043"/>
      <c r="U39" s="1043"/>
      <c r="V39" s="1043"/>
      <c r="W39" s="1043"/>
      <c r="X39" s="1043"/>
      <c r="Y39" s="1043"/>
      <c r="Z39" s="1043"/>
      <c r="AA39" s="1043"/>
      <c r="AB39" s="1043"/>
      <c r="AC39" s="1043"/>
      <c r="AD39" s="1043"/>
      <c r="AE39" s="1044"/>
      <c r="AF39" s="1018"/>
      <c r="AG39" s="1019"/>
      <c r="AH39" s="1019"/>
      <c r="AI39" s="1019"/>
      <c r="AJ39" s="1020"/>
      <c r="AK39" s="979"/>
      <c r="AL39" s="970"/>
      <c r="AM39" s="970"/>
      <c r="AN39" s="970"/>
      <c r="AO39" s="970"/>
      <c r="AP39" s="970"/>
      <c r="AQ39" s="970"/>
      <c r="AR39" s="970"/>
      <c r="AS39" s="970"/>
      <c r="AT39" s="970"/>
      <c r="AU39" s="970"/>
      <c r="AV39" s="970"/>
      <c r="AW39" s="970"/>
      <c r="AX39" s="970"/>
      <c r="AY39" s="970"/>
      <c r="AZ39" s="1041"/>
      <c r="BA39" s="1041"/>
      <c r="BB39" s="1041"/>
      <c r="BC39" s="1041"/>
      <c r="BD39" s="1041"/>
      <c r="BE39" s="1031"/>
      <c r="BF39" s="1031"/>
      <c r="BG39" s="1031"/>
      <c r="BH39" s="1031"/>
      <c r="BI39" s="1032"/>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c r="A40" s="214">
        <v>13</v>
      </c>
      <c r="B40" s="1036"/>
      <c r="C40" s="1037"/>
      <c r="D40" s="1037"/>
      <c r="E40" s="1037"/>
      <c r="F40" s="1037"/>
      <c r="G40" s="1037"/>
      <c r="H40" s="1037"/>
      <c r="I40" s="1037"/>
      <c r="J40" s="1037"/>
      <c r="K40" s="1037"/>
      <c r="L40" s="1037"/>
      <c r="M40" s="1037"/>
      <c r="N40" s="1037"/>
      <c r="O40" s="1037"/>
      <c r="P40" s="1038"/>
      <c r="Q40" s="1042"/>
      <c r="R40" s="1043"/>
      <c r="S40" s="1043"/>
      <c r="T40" s="1043"/>
      <c r="U40" s="1043"/>
      <c r="V40" s="1043"/>
      <c r="W40" s="1043"/>
      <c r="X40" s="1043"/>
      <c r="Y40" s="1043"/>
      <c r="Z40" s="1043"/>
      <c r="AA40" s="1043"/>
      <c r="AB40" s="1043"/>
      <c r="AC40" s="1043"/>
      <c r="AD40" s="1043"/>
      <c r="AE40" s="1044"/>
      <c r="AF40" s="1018"/>
      <c r="AG40" s="1019"/>
      <c r="AH40" s="1019"/>
      <c r="AI40" s="1019"/>
      <c r="AJ40" s="1020"/>
      <c r="AK40" s="979"/>
      <c r="AL40" s="970"/>
      <c r="AM40" s="970"/>
      <c r="AN40" s="970"/>
      <c r="AO40" s="970"/>
      <c r="AP40" s="970"/>
      <c r="AQ40" s="970"/>
      <c r="AR40" s="970"/>
      <c r="AS40" s="970"/>
      <c r="AT40" s="970"/>
      <c r="AU40" s="970"/>
      <c r="AV40" s="970"/>
      <c r="AW40" s="970"/>
      <c r="AX40" s="970"/>
      <c r="AY40" s="970"/>
      <c r="AZ40" s="1041"/>
      <c r="BA40" s="1041"/>
      <c r="BB40" s="1041"/>
      <c r="BC40" s="1041"/>
      <c r="BD40" s="1041"/>
      <c r="BE40" s="1031"/>
      <c r="BF40" s="1031"/>
      <c r="BG40" s="1031"/>
      <c r="BH40" s="1031"/>
      <c r="BI40" s="1032"/>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c r="A41" s="214">
        <v>14</v>
      </c>
      <c r="B41" s="1036"/>
      <c r="C41" s="1037"/>
      <c r="D41" s="1037"/>
      <c r="E41" s="1037"/>
      <c r="F41" s="1037"/>
      <c r="G41" s="1037"/>
      <c r="H41" s="1037"/>
      <c r="I41" s="1037"/>
      <c r="J41" s="1037"/>
      <c r="K41" s="1037"/>
      <c r="L41" s="1037"/>
      <c r="M41" s="1037"/>
      <c r="N41" s="1037"/>
      <c r="O41" s="1037"/>
      <c r="P41" s="1038"/>
      <c r="Q41" s="1042"/>
      <c r="R41" s="1043"/>
      <c r="S41" s="1043"/>
      <c r="T41" s="1043"/>
      <c r="U41" s="1043"/>
      <c r="V41" s="1043"/>
      <c r="W41" s="1043"/>
      <c r="X41" s="1043"/>
      <c r="Y41" s="1043"/>
      <c r="Z41" s="1043"/>
      <c r="AA41" s="1043"/>
      <c r="AB41" s="1043"/>
      <c r="AC41" s="1043"/>
      <c r="AD41" s="1043"/>
      <c r="AE41" s="1044"/>
      <c r="AF41" s="1018"/>
      <c r="AG41" s="1019"/>
      <c r="AH41" s="1019"/>
      <c r="AI41" s="1019"/>
      <c r="AJ41" s="1020"/>
      <c r="AK41" s="979"/>
      <c r="AL41" s="970"/>
      <c r="AM41" s="970"/>
      <c r="AN41" s="970"/>
      <c r="AO41" s="970"/>
      <c r="AP41" s="970"/>
      <c r="AQ41" s="970"/>
      <c r="AR41" s="970"/>
      <c r="AS41" s="970"/>
      <c r="AT41" s="970"/>
      <c r="AU41" s="970"/>
      <c r="AV41" s="970"/>
      <c r="AW41" s="970"/>
      <c r="AX41" s="970"/>
      <c r="AY41" s="970"/>
      <c r="AZ41" s="1041"/>
      <c r="BA41" s="1041"/>
      <c r="BB41" s="1041"/>
      <c r="BC41" s="1041"/>
      <c r="BD41" s="1041"/>
      <c r="BE41" s="1031"/>
      <c r="BF41" s="1031"/>
      <c r="BG41" s="1031"/>
      <c r="BH41" s="1031"/>
      <c r="BI41" s="1032"/>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c r="A42" s="214">
        <v>15</v>
      </c>
      <c r="B42" s="1036"/>
      <c r="C42" s="1037"/>
      <c r="D42" s="1037"/>
      <c r="E42" s="1037"/>
      <c r="F42" s="1037"/>
      <c r="G42" s="1037"/>
      <c r="H42" s="1037"/>
      <c r="I42" s="1037"/>
      <c r="J42" s="1037"/>
      <c r="K42" s="1037"/>
      <c r="L42" s="1037"/>
      <c r="M42" s="1037"/>
      <c r="N42" s="1037"/>
      <c r="O42" s="1037"/>
      <c r="P42" s="1038"/>
      <c r="Q42" s="1042"/>
      <c r="R42" s="1043"/>
      <c r="S42" s="1043"/>
      <c r="T42" s="1043"/>
      <c r="U42" s="1043"/>
      <c r="V42" s="1043"/>
      <c r="W42" s="1043"/>
      <c r="X42" s="1043"/>
      <c r="Y42" s="1043"/>
      <c r="Z42" s="1043"/>
      <c r="AA42" s="1043"/>
      <c r="AB42" s="1043"/>
      <c r="AC42" s="1043"/>
      <c r="AD42" s="1043"/>
      <c r="AE42" s="1044"/>
      <c r="AF42" s="1018"/>
      <c r="AG42" s="1019"/>
      <c r="AH42" s="1019"/>
      <c r="AI42" s="1019"/>
      <c r="AJ42" s="1020"/>
      <c r="AK42" s="979"/>
      <c r="AL42" s="970"/>
      <c r="AM42" s="970"/>
      <c r="AN42" s="970"/>
      <c r="AO42" s="970"/>
      <c r="AP42" s="970"/>
      <c r="AQ42" s="970"/>
      <c r="AR42" s="970"/>
      <c r="AS42" s="970"/>
      <c r="AT42" s="970"/>
      <c r="AU42" s="970"/>
      <c r="AV42" s="970"/>
      <c r="AW42" s="970"/>
      <c r="AX42" s="970"/>
      <c r="AY42" s="970"/>
      <c r="AZ42" s="1041"/>
      <c r="BA42" s="1041"/>
      <c r="BB42" s="1041"/>
      <c r="BC42" s="1041"/>
      <c r="BD42" s="1041"/>
      <c r="BE42" s="1031"/>
      <c r="BF42" s="1031"/>
      <c r="BG42" s="1031"/>
      <c r="BH42" s="1031"/>
      <c r="BI42" s="1032"/>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c r="A43" s="214">
        <v>16</v>
      </c>
      <c r="B43" s="1036"/>
      <c r="C43" s="1037"/>
      <c r="D43" s="1037"/>
      <c r="E43" s="1037"/>
      <c r="F43" s="1037"/>
      <c r="G43" s="1037"/>
      <c r="H43" s="1037"/>
      <c r="I43" s="1037"/>
      <c r="J43" s="1037"/>
      <c r="K43" s="1037"/>
      <c r="L43" s="1037"/>
      <c r="M43" s="1037"/>
      <c r="N43" s="1037"/>
      <c r="O43" s="1037"/>
      <c r="P43" s="1038"/>
      <c r="Q43" s="1042"/>
      <c r="R43" s="1043"/>
      <c r="S43" s="1043"/>
      <c r="T43" s="1043"/>
      <c r="U43" s="1043"/>
      <c r="V43" s="1043"/>
      <c r="W43" s="1043"/>
      <c r="X43" s="1043"/>
      <c r="Y43" s="1043"/>
      <c r="Z43" s="1043"/>
      <c r="AA43" s="1043"/>
      <c r="AB43" s="1043"/>
      <c r="AC43" s="1043"/>
      <c r="AD43" s="1043"/>
      <c r="AE43" s="1044"/>
      <c r="AF43" s="1018"/>
      <c r="AG43" s="1019"/>
      <c r="AH43" s="1019"/>
      <c r="AI43" s="1019"/>
      <c r="AJ43" s="1020"/>
      <c r="AK43" s="979"/>
      <c r="AL43" s="970"/>
      <c r="AM43" s="970"/>
      <c r="AN43" s="970"/>
      <c r="AO43" s="970"/>
      <c r="AP43" s="970"/>
      <c r="AQ43" s="970"/>
      <c r="AR43" s="970"/>
      <c r="AS43" s="970"/>
      <c r="AT43" s="970"/>
      <c r="AU43" s="970"/>
      <c r="AV43" s="970"/>
      <c r="AW43" s="970"/>
      <c r="AX43" s="970"/>
      <c r="AY43" s="970"/>
      <c r="AZ43" s="1041"/>
      <c r="BA43" s="1041"/>
      <c r="BB43" s="1041"/>
      <c r="BC43" s="1041"/>
      <c r="BD43" s="1041"/>
      <c r="BE43" s="1031"/>
      <c r="BF43" s="1031"/>
      <c r="BG43" s="1031"/>
      <c r="BH43" s="1031"/>
      <c r="BI43" s="1032"/>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c r="A44" s="214">
        <v>17</v>
      </c>
      <c r="B44" s="1036"/>
      <c r="C44" s="1037"/>
      <c r="D44" s="1037"/>
      <c r="E44" s="1037"/>
      <c r="F44" s="1037"/>
      <c r="G44" s="1037"/>
      <c r="H44" s="1037"/>
      <c r="I44" s="1037"/>
      <c r="J44" s="1037"/>
      <c r="K44" s="1037"/>
      <c r="L44" s="1037"/>
      <c r="M44" s="1037"/>
      <c r="N44" s="1037"/>
      <c r="O44" s="1037"/>
      <c r="P44" s="1038"/>
      <c r="Q44" s="1042"/>
      <c r="R44" s="1043"/>
      <c r="S44" s="1043"/>
      <c r="T44" s="1043"/>
      <c r="U44" s="1043"/>
      <c r="V44" s="1043"/>
      <c r="W44" s="1043"/>
      <c r="X44" s="1043"/>
      <c r="Y44" s="1043"/>
      <c r="Z44" s="1043"/>
      <c r="AA44" s="1043"/>
      <c r="AB44" s="1043"/>
      <c r="AC44" s="1043"/>
      <c r="AD44" s="1043"/>
      <c r="AE44" s="1044"/>
      <c r="AF44" s="1018"/>
      <c r="AG44" s="1019"/>
      <c r="AH44" s="1019"/>
      <c r="AI44" s="1019"/>
      <c r="AJ44" s="1020"/>
      <c r="AK44" s="979"/>
      <c r="AL44" s="970"/>
      <c r="AM44" s="970"/>
      <c r="AN44" s="970"/>
      <c r="AO44" s="970"/>
      <c r="AP44" s="970"/>
      <c r="AQ44" s="970"/>
      <c r="AR44" s="970"/>
      <c r="AS44" s="970"/>
      <c r="AT44" s="970"/>
      <c r="AU44" s="970"/>
      <c r="AV44" s="970"/>
      <c r="AW44" s="970"/>
      <c r="AX44" s="970"/>
      <c r="AY44" s="970"/>
      <c r="AZ44" s="1041"/>
      <c r="BA44" s="1041"/>
      <c r="BB44" s="1041"/>
      <c r="BC44" s="1041"/>
      <c r="BD44" s="1041"/>
      <c r="BE44" s="1031"/>
      <c r="BF44" s="1031"/>
      <c r="BG44" s="1031"/>
      <c r="BH44" s="1031"/>
      <c r="BI44" s="1032"/>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c r="A45" s="214">
        <v>18</v>
      </c>
      <c r="B45" s="1036"/>
      <c r="C45" s="1037"/>
      <c r="D45" s="1037"/>
      <c r="E45" s="1037"/>
      <c r="F45" s="1037"/>
      <c r="G45" s="1037"/>
      <c r="H45" s="1037"/>
      <c r="I45" s="1037"/>
      <c r="J45" s="1037"/>
      <c r="K45" s="1037"/>
      <c r="L45" s="1037"/>
      <c r="M45" s="1037"/>
      <c r="N45" s="1037"/>
      <c r="O45" s="1037"/>
      <c r="P45" s="1038"/>
      <c r="Q45" s="1042"/>
      <c r="R45" s="1043"/>
      <c r="S45" s="1043"/>
      <c r="T45" s="1043"/>
      <c r="U45" s="1043"/>
      <c r="V45" s="1043"/>
      <c r="W45" s="1043"/>
      <c r="X45" s="1043"/>
      <c r="Y45" s="1043"/>
      <c r="Z45" s="1043"/>
      <c r="AA45" s="1043"/>
      <c r="AB45" s="1043"/>
      <c r="AC45" s="1043"/>
      <c r="AD45" s="1043"/>
      <c r="AE45" s="1044"/>
      <c r="AF45" s="1018"/>
      <c r="AG45" s="1019"/>
      <c r="AH45" s="1019"/>
      <c r="AI45" s="1019"/>
      <c r="AJ45" s="1020"/>
      <c r="AK45" s="979"/>
      <c r="AL45" s="970"/>
      <c r="AM45" s="970"/>
      <c r="AN45" s="970"/>
      <c r="AO45" s="970"/>
      <c r="AP45" s="970"/>
      <c r="AQ45" s="970"/>
      <c r="AR45" s="970"/>
      <c r="AS45" s="970"/>
      <c r="AT45" s="970"/>
      <c r="AU45" s="970"/>
      <c r="AV45" s="970"/>
      <c r="AW45" s="970"/>
      <c r="AX45" s="970"/>
      <c r="AY45" s="970"/>
      <c r="AZ45" s="1041"/>
      <c r="BA45" s="1041"/>
      <c r="BB45" s="1041"/>
      <c r="BC45" s="1041"/>
      <c r="BD45" s="1041"/>
      <c r="BE45" s="1031"/>
      <c r="BF45" s="1031"/>
      <c r="BG45" s="1031"/>
      <c r="BH45" s="1031"/>
      <c r="BI45" s="1032"/>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c r="A46" s="214">
        <v>19</v>
      </c>
      <c r="B46" s="1036"/>
      <c r="C46" s="1037"/>
      <c r="D46" s="1037"/>
      <c r="E46" s="1037"/>
      <c r="F46" s="1037"/>
      <c r="G46" s="1037"/>
      <c r="H46" s="1037"/>
      <c r="I46" s="1037"/>
      <c r="J46" s="1037"/>
      <c r="K46" s="1037"/>
      <c r="L46" s="1037"/>
      <c r="M46" s="1037"/>
      <c r="N46" s="1037"/>
      <c r="O46" s="1037"/>
      <c r="P46" s="1038"/>
      <c r="Q46" s="1042"/>
      <c r="R46" s="1043"/>
      <c r="S46" s="1043"/>
      <c r="T46" s="1043"/>
      <c r="U46" s="1043"/>
      <c r="V46" s="1043"/>
      <c r="W46" s="1043"/>
      <c r="X46" s="1043"/>
      <c r="Y46" s="1043"/>
      <c r="Z46" s="1043"/>
      <c r="AA46" s="1043"/>
      <c r="AB46" s="1043"/>
      <c r="AC46" s="1043"/>
      <c r="AD46" s="1043"/>
      <c r="AE46" s="1044"/>
      <c r="AF46" s="1018"/>
      <c r="AG46" s="1019"/>
      <c r="AH46" s="1019"/>
      <c r="AI46" s="1019"/>
      <c r="AJ46" s="1020"/>
      <c r="AK46" s="979"/>
      <c r="AL46" s="970"/>
      <c r="AM46" s="970"/>
      <c r="AN46" s="970"/>
      <c r="AO46" s="970"/>
      <c r="AP46" s="970"/>
      <c r="AQ46" s="970"/>
      <c r="AR46" s="970"/>
      <c r="AS46" s="970"/>
      <c r="AT46" s="970"/>
      <c r="AU46" s="970"/>
      <c r="AV46" s="970"/>
      <c r="AW46" s="970"/>
      <c r="AX46" s="970"/>
      <c r="AY46" s="970"/>
      <c r="AZ46" s="1041"/>
      <c r="BA46" s="1041"/>
      <c r="BB46" s="1041"/>
      <c r="BC46" s="1041"/>
      <c r="BD46" s="1041"/>
      <c r="BE46" s="1031"/>
      <c r="BF46" s="1031"/>
      <c r="BG46" s="1031"/>
      <c r="BH46" s="1031"/>
      <c r="BI46" s="1032"/>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c r="A47" s="214">
        <v>20</v>
      </c>
      <c r="B47" s="1036"/>
      <c r="C47" s="1037"/>
      <c r="D47" s="1037"/>
      <c r="E47" s="1037"/>
      <c r="F47" s="1037"/>
      <c r="G47" s="1037"/>
      <c r="H47" s="1037"/>
      <c r="I47" s="1037"/>
      <c r="J47" s="1037"/>
      <c r="K47" s="1037"/>
      <c r="L47" s="1037"/>
      <c r="M47" s="1037"/>
      <c r="N47" s="1037"/>
      <c r="O47" s="1037"/>
      <c r="P47" s="1038"/>
      <c r="Q47" s="1042"/>
      <c r="R47" s="1043"/>
      <c r="S47" s="1043"/>
      <c r="T47" s="1043"/>
      <c r="U47" s="1043"/>
      <c r="V47" s="1043"/>
      <c r="W47" s="1043"/>
      <c r="X47" s="1043"/>
      <c r="Y47" s="1043"/>
      <c r="Z47" s="1043"/>
      <c r="AA47" s="1043"/>
      <c r="AB47" s="1043"/>
      <c r="AC47" s="1043"/>
      <c r="AD47" s="1043"/>
      <c r="AE47" s="1044"/>
      <c r="AF47" s="1018"/>
      <c r="AG47" s="1019"/>
      <c r="AH47" s="1019"/>
      <c r="AI47" s="1019"/>
      <c r="AJ47" s="1020"/>
      <c r="AK47" s="979"/>
      <c r="AL47" s="970"/>
      <c r="AM47" s="970"/>
      <c r="AN47" s="970"/>
      <c r="AO47" s="970"/>
      <c r="AP47" s="970"/>
      <c r="AQ47" s="970"/>
      <c r="AR47" s="970"/>
      <c r="AS47" s="970"/>
      <c r="AT47" s="970"/>
      <c r="AU47" s="970"/>
      <c r="AV47" s="970"/>
      <c r="AW47" s="970"/>
      <c r="AX47" s="970"/>
      <c r="AY47" s="970"/>
      <c r="AZ47" s="1041"/>
      <c r="BA47" s="1041"/>
      <c r="BB47" s="1041"/>
      <c r="BC47" s="1041"/>
      <c r="BD47" s="1041"/>
      <c r="BE47" s="1031"/>
      <c r="BF47" s="1031"/>
      <c r="BG47" s="1031"/>
      <c r="BH47" s="1031"/>
      <c r="BI47" s="1032"/>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c r="A48" s="214">
        <v>21</v>
      </c>
      <c r="B48" s="1036"/>
      <c r="C48" s="1037"/>
      <c r="D48" s="1037"/>
      <c r="E48" s="1037"/>
      <c r="F48" s="1037"/>
      <c r="G48" s="1037"/>
      <c r="H48" s="1037"/>
      <c r="I48" s="1037"/>
      <c r="J48" s="1037"/>
      <c r="K48" s="1037"/>
      <c r="L48" s="1037"/>
      <c r="M48" s="1037"/>
      <c r="N48" s="1037"/>
      <c r="O48" s="1037"/>
      <c r="P48" s="1038"/>
      <c r="Q48" s="1042"/>
      <c r="R48" s="1043"/>
      <c r="S48" s="1043"/>
      <c r="T48" s="1043"/>
      <c r="U48" s="1043"/>
      <c r="V48" s="1043"/>
      <c r="W48" s="1043"/>
      <c r="X48" s="1043"/>
      <c r="Y48" s="1043"/>
      <c r="Z48" s="1043"/>
      <c r="AA48" s="1043"/>
      <c r="AB48" s="1043"/>
      <c r="AC48" s="1043"/>
      <c r="AD48" s="1043"/>
      <c r="AE48" s="1044"/>
      <c r="AF48" s="1018"/>
      <c r="AG48" s="1019"/>
      <c r="AH48" s="1019"/>
      <c r="AI48" s="1019"/>
      <c r="AJ48" s="1020"/>
      <c r="AK48" s="979"/>
      <c r="AL48" s="970"/>
      <c r="AM48" s="970"/>
      <c r="AN48" s="970"/>
      <c r="AO48" s="970"/>
      <c r="AP48" s="970"/>
      <c r="AQ48" s="970"/>
      <c r="AR48" s="970"/>
      <c r="AS48" s="970"/>
      <c r="AT48" s="970"/>
      <c r="AU48" s="970"/>
      <c r="AV48" s="970"/>
      <c r="AW48" s="970"/>
      <c r="AX48" s="970"/>
      <c r="AY48" s="970"/>
      <c r="AZ48" s="1041"/>
      <c r="BA48" s="1041"/>
      <c r="BB48" s="1041"/>
      <c r="BC48" s="1041"/>
      <c r="BD48" s="1041"/>
      <c r="BE48" s="1031"/>
      <c r="BF48" s="1031"/>
      <c r="BG48" s="1031"/>
      <c r="BH48" s="1031"/>
      <c r="BI48" s="1032"/>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c r="A49" s="214">
        <v>22</v>
      </c>
      <c r="B49" s="1036"/>
      <c r="C49" s="1037"/>
      <c r="D49" s="1037"/>
      <c r="E49" s="1037"/>
      <c r="F49" s="1037"/>
      <c r="G49" s="1037"/>
      <c r="H49" s="1037"/>
      <c r="I49" s="1037"/>
      <c r="J49" s="1037"/>
      <c r="K49" s="1037"/>
      <c r="L49" s="1037"/>
      <c r="M49" s="1037"/>
      <c r="N49" s="1037"/>
      <c r="O49" s="1037"/>
      <c r="P49" s="1038"/>
      <c r="Q49" s="1042"/>
      <c r="R49" s="1043"/>
      <c r="S49" s="1043"/>
      <c r="T49" s="1043"/>
      <c r="U49" s="1043"/>
      <c r="V49" s="1043"/>
      <c r="W49" s="1043"/>
      <c r="X49" s="1043"/>
      <c r="Y49" s="1043"/>
      <c r="Z49" s="1043"/>
      <c r="AA49" s="1043"/>
      <c r="AB49" s="1043"/>
      <c r="AC49" s="1043"/>
      <c r="AD49" s="1043"/>
      <c r="AE49" s="1044"/>
      <c r="AF49" s="1018"/>
      <c r="AG49" s="1019"/>
      <c r="AH49" s="1019"/>
      <c r="AI49" s="1019"/>
      <c r="AJ49" s="1020"/>
      <c r="AK49" s="979"/>
      <c r="AL49" s="970"/>
      <c r="AM49" s="970"/>
      <c r="AN49" s="970"/>
      <c r="AO49" s="970"/>
      <c r="AP49" s="970"/>
      <c r="AQ49" s="970"/>
      <c r="AR49" s="970"/>
      <c r="AS49" s="970"/>
      <c r="AT49" s="970"/>
      <c r="AU49" s="970"/>
      <c r="AV49" s="970"/>
      <c r="AW49" s="970"/>
      <c r="AX49" s="970"/>
      <c r="AY49" s="970"/>
      <c r="AZ49" s="1041"/>
      <c r="BA49" s="1041"/>
      <c r="BB49" s="1041"/>
      <c r="BC49" s="1041"/>
      <c r="BD49" s="1041"/>
      <c r="BE49" s="1031"/>
      <c r="BF49" s="1031"/>
      <c r="BG49" s="1031"/>
      <c r="BH49" s="1031"/>
      <c r="BI49" s="1032"/>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c r="A50" s="214">
        <v>23</v>
      </c>
      <c r="B50" s="1036"/>
      <c r="C50" s="1037"/>
      <c r="D50" s="1037"/>
      <c r="E50" s="1037"/>
      <c r="F50" s="1037"/>
      <c r="G50" s="1037"/>
      <c r="H50" s="1037"/>
      <c r="I50" s="1037"/>
      <c r="J50" s="1037"/>
      <c r="K50" s="1037"/>
      <c r="L50" s="1037"/>
      <c r="M50" s="1037"/>
      <c r="N50" s="1037"/>
      <c r="O50" s="1037"/>
      <c r="P50" s="1038"/>
      <c r="Q50" s="1039"/>
      <c r="R50" s="1022"/>
      <c r="S50" s="1022"/>
      <c r="T50" s="1022"/>
      <c r="U50" s="1022"/>
      <c r="V50" s="1022"/>
      <c r="W50" s="1022"/>
      <c r="X50" s="1022"/>
      <c r="Y50" s="1022"/>
      <c r="Z50" s="1022"/>
      <c r="AA50" s="1022"/>
      <c r="AB50" s="1022"/>
      <c r="AC50" s="1022"/>
      <c r="AD50" s="1022"/>
      <c r="AE50" s="1040"/>
      <c r="AF50" s="1018"/>
      <c r="AG50" s="1019"/>
      <c r="AH50" s="1019"/>
      <c r="AI50" s="1019"/>
      <c r="AJ50" s="1020"/>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1031"/>
      <c r="BF50" s="1031"/>
      <c r="BG50" s="1031"/>
      <c r="BH50" s="1031"/>
      <c r="BI50" s="1032"/>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c r="A51" s="214">
        <v>24</v>
      </c>
      <c r="B51" s="1036"/>
      <c r="C51" s="1037"/>
      <c r="D51" s="1037"/>
      <c r="E51" s="1037"/>
      <c r="F51" s="1037"/>
      <c r="G51" s="1037"/>
      <c r="H51" s="1037"/>
      <c r="I51" s="1037"/>
      <c r="J51" s="1037"/>
      <c r="K51" s="1037"/>
      <c r="L51" s="1037"/>
      <c r="M51" s="1037"/>
      <c r="N51" s="1037"/>
      <c r="O51" s="1037"/>
      <c r="P51" s="1038"/>
      <c r="Q51" s="1039"/>
      <c r="R51" s="1022"/>
      <c r="S51" s="1022"/>
      <c r="T51" s="1022"/>
      <c r="U51" s="1022"/>
      <c r="V51" s="1022"/>
      <c r="W51" s="1022"/>
      <c r="X51" s="1022"/>
      <c r="Y51" s="1022"/>
      <c r="Z51" s="1022"/>
      <c r="AA51" s="1022"/>
      <c r="AB51" s="1022"/>
      <c r="AC51" s="1022"/>
      <c r="AD51" s="1022"/>
      <c r="AE51" s="1040"/>
      <c r="AF51" s="1018"/>
      <c r="AG51" s="1019"/>
      <c r="AH51" s="1019"/>
      <c r="AI51" s="1019"/>
      <c r="AJ51" s="1020"/>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1031"/>
      <c r="BF51" s="1031"/>
      <c r="BG51" s="1031"/>
      <c r="BH51" s="1031"/>
      <c r="BI51" s="1032"/>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c r="A52" s="214">
        <v>25</v>
      </c>
      <c r="B52" s="1036"/>
      <c r="C52" s="1037"/>
      <c r="D52" s="1037"/>
      <c r="E52" s="1037"/>
      <c r="F52" s="1037"/>
      <c r="G52" s="1037"/>
      <c r="H52" s="1037"/>
      <c r="I52" s="1037"/>
      <c r="J52" s="1037"/>
      <c r="K52" s="1037"/>
      <c r="L52" s="1037"/>
      <c r="M52" s="1037"/>
      <c r="N52" s="1037"/>
      <c r="O52" s="1037"/>
      <c r="P52" s="1038"/>
      <c r="Q52" s="1039"/>
      <c r="R52" s="1022"/>
      <c r="S52" s="1022"/>
      <c r="T52" s="1022"/>
      <c r="U52" s="1022"/>
      <c r="V52" s="1022"/>
      <c r="W52" s="1022"/>
      <c r="X52" s="1022"/>
      <c r="Y52" s="1022"/>
      <c r="Z52" s="1022"/>
      <c r="AA52" s="1022"/>
      <c r="AB52" s="1022"/>
      <c r="AC52" s="1022"/>
      <c r="AD52" s="1022"/>
      <c r="AE52" s="1040"/>
      <c r="AF52" s="1018"/>
      <c r="AG52" s="1019"/>
      <c r="AH52" s="1019"/>
      <c r="AI52" s="1019"/>
      <c r="AJ52" s="1020"/>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1031"/>
      <c r="BF52" s="1031"/>
      <c r="BG52" s="1031"/>
      <c r="BH52" s="1031"/>
      <c r="BI52" s="1032"/>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c r="A53" s="214">
        <v>26</v>
      </c>
      <c r="B53" s="1036"/>
      <c r="C53" s="1037"/>
      <c r="D53" s="1037"/>
      <c r="E53" s="1037"/>
      <c r="F53" s="1037"/>
      <c r="G53" s="1037"/>
      <c r="H53" s="1037"/>
      <c r="I53" s="1037"/>
      <c r="J53" s="1037"/>
      <c r="K53" s="1037"/>
      <c r="L53" s="1037"/>
      <c r="M53" s="1037"/>
      <c r="N53" s="1037"/>
      <c r="O53" s="1037"/>
      <c r="P53" s="1038"/>
      <c r="Q53" s="1039"/>
      <c r="R53" s="1022"/>
      <c r="S53" s="1022"/>
      <c r="T53" s="1022"/>
      <c r="U53" s="1022"/>
      <c r="V53" s="1022"/>
      <c r="W53" s="1022"/>
      <c r="X53" s="1022"/>
      <c r="Y53" s="1022"/>
      <c r="Z53" s="1022"/>
      <c r="AA53" s="1022"/>
      <c r="AB53" s="1022"/>
      <c r="AC53" s="1022"/>
      <c r="AD53" s="1022"/>
      <c r="AE53" s="1040"/>
      <c r="AF53" s="1018"/>
      <c r="AG53" s="1019"/>
      <c r="AH53" s="1019"/>
      <c r="AI53" s="1019"/>
      <c r="AJ53" s="1020"/>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1031"/>
      <c r="BF53" s="1031"/>
      <c r="BG53" s="1031"/>
      <c r="BH53" s="1031"/>
      <c r="BI53" s="1032"/>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c r="A54" s="214">
        <v>27</v>
      </c>
      <c r="B54" s="1036"/>
      <c r="C54" s="1037"/>
      <c r="D54" s="1037"/>
      <c r="E54" s="1037"/>
      <c r="F54" s="1037"/>
      <c r="G54" s="1037"/>
      <c r="H54" s="1037"/>
      <c r="I54" s="1037"/>
      <c r="J54" s="1037"/>
      <c r="K54" s="1037"/>
      <c r="L54" s="1037"/>
      <c r="M54" s="1037"/>
      <c r="N54" s="1037"/>
      <c r="O54" s="1037"/>
      <c r="P54" s="1038"/>
      <c r="Q54" s="1039"/>
      <c r="R54" s="1022"/>
      <c r="S54" s="1022"/>
      <c r="T54" s="1022"/>
      <c r="U54" s="1022"/>
      <c r="V54" s="1022"/>
      <c r="W54" s="1022"/>
      <c r="X54" s="1022"/>
      <c r="Y54" s="1022"/>
      <c r="Z54" s="1022"/>
      <c r="AA54" s="1022"/>
      <c r="AB54" s="1022"/>
      <c r="AC54" s="1022"/>
      <c r="AD54" s="1022"/>
      <c r="AE54" s="1040"/>
      <c r="AF54" s="1018"/>
      <c r="AG54" s="1019"/>
      <c r="AH54" s="1019"/>
      <c r="AI54" s="1019"/>
      <c r="AJ54" s="1020"/>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1031"/>
      <c r="BF54" s="1031"/>
      <c r="BG54" s="1031"/>
      <c r="BH54" s="1031"/>
      <c r="BI54" s="1032"/>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c r="A55" s="214">
        <v>28</v>
      </c>
      <c r="B55" s="1036"/>
      <c r="C55" s="1037"/>
      <c r="D55" s="1037"/>
      <c r="E55" s="1037"/>
      <c r="F55" s="1037"/>
      <c r="G55" s="1037"/>
      <c r="H55" s="1037"/>
      <c r="I55" s="1037"/>
      <c r="J55" s="1037"/>
      <c r="K55" s="1037"/>
      <c r="L55" s="1037"/>
      <c r="M55" s="1037"/>
      <c r="N55" s="1037"/>
      <c r="O55" s="1037"/>
      <c r="P55" s="1038"/>
      <c r="Q55" s="1039"/>
      <c r="R55" s="1022"/>
      <c r="S55" s="1022"/>
      <c r="T55" s="1022"/>
      <c r="U55" s="1022"/>
      <c r="V55" s="1022"/>
      <c r="W55" s="1022"/>
      <c r="X55" s="1022"/>
      <c r="Y55" s="1022"/>
      <c r="Z55" s="1022"/>
      <c r="AA55" s="1022"/>
      <c r="AB55" s="1022"/>
      <c r="AC55" s="1022"/>
      <c r="AD55" s="1022"/>
      <c r="AE55" s="1040"/>
      <c r="AF55" s="1018"/>
      <c r="AG55" s="1019"/>
      <c r="AH55" s="1019"/>
      <c r="AI55" s="1019"/>
      <c r="AJ55" s="1020"/>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1031"/>
      <c r="BF55" s="1031"/>
      <c r="BG55" s="1031"/>
      <c r="BH55" s="1031"/>
      <c r="BI55" s="1032"/>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c r="A56" s="214">
        <v>29</v>
      </c>
      <c r="B56" s="1036"/>
      <c r="C56" s="1037"/>
      <c r="D56" s="1037"/>
      <c r="E56" s="1037"/>
      <c r="F56" s="1037"/>
      <c r="G56" s="1037"/>
      <c r="H56" s="1037"/>
      <c r="I56" s="1037"/>
      <c r="J56" s="1037"/>
      <c r="K56" s="1037"/>
      <c r="L56" s="1037"/>
      <c r="M56" s="1037"/>
      <c r="N56" s="1037"/>
      <c r="O56" s="1037"/>
      <c r="P56" s="1038"/>
      <c r="Q56" s="1039"/>
      <c r="R56" s="1022"/>
      <c r="S56" s="1022"/>
      <c r="T56" s="1022"/>
      <c r="U56" s="1022"/>
      <c r="V56" s="1022"/>
      <c r="W56" s="1022"/>
      <c r="X56" s="1022"/>
      <c r="Y56" s="1022"/>
      <c r="Z56" s="1022"/>
      <c r="AA56" s="1022"/>
      <c r="AB56" s="1022"/>
      <c r="AC56" s="1022"/>
      <c r="AD56" s="1022"/>
      <c r="AE56" s="1040"/>
      <c r="AF56" s="1018"/>
      <c r="AG56" s="1019"/>
      <c r="AH56" s="1019"/>
      <c r="AI56" s="1019"/>
      <c r="AJ56" s="1020"/>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1031"/>
      <c r="BF56" s="1031"/>
      <c r="BG56" s="1031"/>
      <c r="BH56" s="1031"/>
      <c r="BI56" s="1032"/>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c r="A57" s="214">
        <v>30</v>
      </c>
      <c r="B57" s="1036"/>
      <c r="C57" s="1037"/>
      <c r="D57" s="1037"/>
      <c r="E57" s="1037"/>
      <c r="F57" s="1037"/>
      <c r="G57" s="1037"/>
      <c r="H57" s="1037"/>
      <c r="I57" s="1037"/>
      <c r="J57" s="1037"/>
      <c r="K57" s="1037"/>
      <c r="L57" s="1037"/>
      <c r="M57" s="1037"/>
      <c r="N57" s="1037"/>
      <c r="O57" s="1037"/>
      <c r="P57" s="1038"/>
      <c r="Q57" s="1039"/>
      <c r="R57" s="1022"/>
      <c r="S57" s="1022"/>
      <c r="T57" s="1022"/>
      <c r="U57" s="1022"/>
      <c r="V57" s="1022"/>
      <c r="W57" s="1022"/>
      <c r="X57" s="1022"/>
      <c r="Y57" s="1022"/>
      <c r="Z57" s="1022"/>
      <c r="AA57" s="1022"/>
      <c r="AB57" s="1022"/>
      <c r="AC57" s="1022"/>
      <c r="AD57" s="1022"/>
      <c r="AE57" s="1040"/>
      <c r="AF57" s="1018"/>
      <c r="AG57" s="1019"/>
      <c r="AH57" s="1019"/>
      <c r="AI57" s="1019"/>
      <c r="AJ57" s="1020"/>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1031"/>
      <c r="BF57" s="1031"/>
      <c r="BG57" s="1031"/>
      <c r="BH57" s="1031"/>
      <c r="BI57" s="1032"/>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c r="A58" s="214">
        <v>31</v>
      </c>
      <c r="B58" s="1036"/>
      <c r="C58" s="1037"/>
      <c r="D58" s="1037"/>
      <c r="E58" s="1037"/>
      <c r="F58" s="1037"/>
      <c r="G58" s="1037"/>
      <c r="H58" s="1037"/>
      <c r="I58" s="1037"/>
      <c r="J58" s="1037"/>
      <c r="K58" s="1037"/>
      <c r="L58" s="1037"/>
      <c r="M58" s="1037"/>
      <c r="N58" s="1037"/>
      <c r="O58" s="1037"/>
      <c r="P58" s="1038"/>
      <c r="Q58" s="1039"/>
      <c r="R58" s="1022"/>
      <c r="S58" s="1022"/>
      <c r="T58" s="1022"/>
      <c r="U58" s="1022"/>
      <c r="V58" s="1022"/>
      <c r="W58" s="1022"/>
      <c r="X58" s="1022"/>
      <c r="Y58" s="1022"/>
      <c r="Z58" s="1022"/>
      <c r="AA58" s="1022"/>
      <c r="AB58" s="1022"/>
      <c r="AC58" s="1022"/>
      <c r="AD58" s="1022"/>
      <c r="AE58" s="1040"/>
      <c r="AF58" s="1018"/>
      <c r="AG58" s="1019"/>
      <c r="AH58" s="1019"/>
      <c r="AI58" s="1019"/>
      <c r="AJ58" s="1020"/>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1031"/>
      <c r="BF58" s="1031"/>
      <c r="BG58" s="1031"/>
      <c r="BH58" s="1031"/>
      <c r="BI58" s="1032"/>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c r="A59" s="214">
        <v>32</v>
      </c>
      <c r="B59" s="1036"/>
      <c r="C59" s="1037"/>
      <c r="D59" s="1037"/>
      <c r="E59" s="1037"/>
      <c r="F59" s="1037"/>
      <c r="G59" s="1037"/>
      <c r="H59" s="1037"/>
      <c r="I59" s="1037"/>
      <c r="J59" s="1037"/>
      <c r="K59" s="1037"/>
      <c r="L59" s="1037"/>
      <c r="M59" s="1037"/>
      <c r="N59" s="1037"/>
      <c r="O59" s="1037"/>
      <c r="P59" s="1038"/>
      <c r="Q59" s="1039"/>
      <c r="R59" s="1022"/>
      <c r="S59" s="1022"/>
      <c r="T59" s="1022"/>
      <c r="U59" s="1022"/>
      <c r="V59" s="1022"/>
      <c r="W59" s="1022"/>
      <c r="X59" s="1022"/>
      <c r="Y59" s="1022"/>
      <c r="Z59" s="1022"/>
      <c r="AA59" s="1022"/>
      <c r="AB59" s="1022"/>
      <c r="AC59" s="1022"/>
      <c r="AD59" s="1022"/>
      <c r="AE59" s="1040"/>
      <c r="AF59" s="1018"/>
      <c r="AG59" s="1019"/>
      <c r="AH59" s="1019"/>
      <c r="AI59" s="1019"/>
      <c r="AJ59" s="1020"/>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1031"/>
      <c r="BF59" s="1031"/>
      <c r="BG59" s="1031"/>
      <c r="BH59" s="1031"/>
      <c r="BI59" s="1032"/>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c r="A60" s="214">
        <v>33</v>
      </c>
      <c r="B60" s="1036"/>
      <c r="C60" s="1037"/>
      <c r="D60" s="1037"/>
      <c r="E60" s="1037"/>
      <c r="F60" s="1037"/>
      <c r="G60" s="1037"/>
      <c r="H60" s="1037"/>
      <c r="I60" s="1037"/>
      <c r="J60" s="1037"/>
      <c r="K60" s="1037"/>
      <c r="L60" s="1037"/>
      <c r="M60" s="1037"/>
      <c r="N60" s="1037"/>
      <c r="O60" s="1037"/>
      <c r="P60" s="1038"/>
      <c r="Q60" s="1039"/>
      <c r="R60" s="1022"/>
      <c r="S60" s="1022"/>
      <c r="T60" s="1022"/>
      <c r="U60" s="1022"/>
      <c r="V60" s="1022"/>
      <c r="W60" s="1022"/>
      <c r="X60" s="1022"/>
      <c r="Y60" s="1022"/>
      <c r="Z60" s="1022"/>
      <c r="AA60" s="1022"/>
      <c r="AB60" s="1022"/>
      <c r="AC60" s="1022"/>
      <c r="AD60" s="1022"/>
      <c r="AE60" s="1040"/>
      <c r="AF60" s="1018"/>
      <c r="AG60" s="1019"/>
      <c r="AH60" s="1019"/>
      <c r="AI60" s="1019"/>
      <c r="AJ60" s="1020"/>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1031"/>
      <c r="BF60" s="1031"/>
      <c r="BG60" s="1031"/>
      <c r="BH60" s="1031"/>
      <c r="BI60" s="1032"/>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c r="A61" s="214">
        <v>34</v>
      </c>
      <c r="B61" s="1036"/>
      <c r="C61" s="1037"/>
      <c r="D61" s="1037"/>
      <c r="E61" s="1037"/>
      <c r="F61" s="1037"/>
      <c r="G61" s="1037"/>
      <c r="H61" s="1037"/>
      <c r="I61" s="1037"/>
      <c r="J61" s="1037"/>
      <c r="K61" s="1037"/>
      <c r="L61" s="1037"/>
      <c r="M61" s="1037"/>
      <c r="N61" s="1037"/>
      <c r="O61" s="1037"/>
      <c r="P61" s="1038"/>
      <c r="Q61" s="1039"/>
      <c r="R61" s="1022"/>
      <c r="S61" s="1022"/>
      <c r="T61" s="1022"/>
      <c r="U61" s="1022"/>
      <c r="V61" s="1022"/>
      <c r="W61" s="1022"/>
      <c r="X61" s="1022"/>
      <c r="Y61" s="1022"/>
      <c r="Z61" s="1022"/>
      <c r="AA61" s="1022"/>
      <c r="AB61" s="1022"/>
      <c r="AC61" s="1022"/>
      <c r="AD61" s="1022"/>
      <c r="AE61" s="1040"/>
      <c r="AF61" s="1018"/>
      <c r="AG61" s="1019"/>
      <c r="AH61" s="1019"/>
      <c r="AI61" s="1019"/>
      <c r="AJ61" s="1020"/>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1031"/>
      <c r="BF61" s="1031"/>
      <c r="BG61" s="1031"/>
      <c r="BH61" s="1031"/>
      <c r="BI61" s="1032"/>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c r="A62" s="214">
        <v>35</v>
      </c>
      <c r="B62" s="1036"/>
      <c r="C62" s="1037"/>
      <c r="D62" s="1037"/>
      <c r="E62" s="1037"/>
      <c r="F62" s="1037"/>
      <c r="G62" s="1037"/>
      <c r="H62" s="1037"/>
      <c r="I62" s="1037"/>
      <c r="J62" s="1037"/>
      <c r="K62" s="1037"/>
      <c r="L62" s="1037"/>
      <c r="M62" s="1037"/>
      <c r="N62" s="1037"/>
      <c r="O62" s="1037"/>
      <c r="P62" s="1038"/>
      <c r="Q62" s="1039"/>
      <c r="R62" s="1022"/>
      <c r="S62" s="1022"/>
      <c r="T62" s="1022"/>
      <c r="U62" s="1022"/>
      <c r="V62" s="1022"/>
      <c r="W62" s="1022"/>
      <c r="X62" s="1022"/>
      <c r="Y62" s="1022"/>
      <c r="Z62" s="1022"/>
      <c r="AA62" s="1022"/>
      <c r="AB62" s="1022"/>
      <c r="AC62" s="1022"/>
      <c r="AD62" s="1022"/>
      <c r="AE62" s="1040"/>
      <c r="AF62" s="1018"/>
      <c r="AG62" s="1019"/>
      <c r="AH62" s="1019"/>
      <c r="AI62" s="1019"/>
      <c r="AJ62" s="1020"/>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1031"/>
      <c r="BF62" s="1031"/>
      <c r="BG62" s="1031"/>
      <c r="BH62" s="1031"/>
      <c r="BI62" s="1032"/>
      <c r="BJ62" s="1033" t="s">
        <v>386</v>
      </c>
      <c r="BK62" s="1034"/>
      <c r="BL62" s="1034"/>
      <c r="BM62" s="1034"/>
      <c r="BN62" s="1035"/>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c r="A63" s="217" t="s">
        <v>368</v>
      </c>
      <c r="B63" s="943" t="s">
        <v>387</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7"/>
      <c r="AF63" s="1028">
        <v>3567</v>
      </c>
      <c r="AG63" s="958"/>
      <c r="AH63" s="958"/>
      <c r="AI63" s="958"/>
      <c r="AJ63" s="1029"/>
      <c r="AK63" s="1030"/>
      <c r="AL63" s="962"/>
      <c r="AM63" s="962"/>
      <c r="AN63" s="962"/>
      <c r="AO63" s="962"/>
      <c r="AP63" s="958">
        <v>20737</v>
      </c>
      <c r="AQ63" s="958"/>
      <c r="AR63" s="958"/>
      <c r="AS63" s="958"/>
      <c r="AT63" s="958"/>
      <c r="AU63" s="958">
        <v>10672</v>
      </c>
      <c r="AV63" s="958"/>
      <c r="AW63" s="958"/>
      <c r="AX63" s="958"/>
      <c r="AY63" s="958"/>
      <c r="AZ63" s="1024"/>
      <c r="BA63" s="1024"/>
      <c r="BB63" s="1024"/>
      <c r="BC63" s="1024"/>
      <c r="BD63" s="1024"/>
      <c r="BE63" s="959"/>
      <c r="BF63" s="959"/>
      <c r="BG63" s="959"/>
      <c r="BH63" s="959"/>
      <c r="BI63" s="960"/>
      <c r="BJ63" s="1025" t="s">
        <v>111</v>
      </c>
      <c r="BK63" s="950"/>
      <c r="BL63" s="950"/>
      <c r="BM63" s="950"/>
      <c r="BN63" s="1026"/>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c r="A66" s="994" t="s">
        <v>389</v>
      </c>
      <c r="B66" s="995"/>
      <c r="C66" s="995"/>
      <c r="D66" s="995"/>
      <c r="E66" s="995"/>
      <c r="F66" s="995"/>
      <c r="G66" s="995"/>
      <c r="H66" s="995"/>
      <c r="I66" s="995"/>
      <c r="J66" s="995"/>
      <c r="K66" s="995"/>
      <c r="L66" s="995"/>
      <c r="M66" s="995"/>
      <c r="N66" s="995"/>
      <c r="O66" s="995"/>
      <c r="P66" s="996"/>
      <c r="Q66" s="1000" t="s">
        <v>372</v>
      </c>
      <c r="R66" s="1001"/>
      <c r="S66" s="1001"/>
      <c r="T66" s="1001"/>
      <c r="U66" s="1002"/>
      <c r="V66" s="1000" t="s">
        <v>373</v>
      </c>
      <c r="W66" s="1001"/>
      <c r="X66" s="1001"/>
      <c r="Y66" s="1001"/>
      <c r="Z66" s="1002"/>
      <c r="AA66" s="1000" t="s">
        <v>374</v>
      </c>
      <c r="AB66" s="1001"/>
      <c r="AC66" s="1001"/>
      <c r="AD66" s="1001"/>
      <c r="AE66" s="1002"/>
      <c r="AF66" s="1006" t="s">
        <v>375</v>
      </c>
      <c r="AG66" s="1007"/>
      <c r="AH66" s="1007"/>
      <c r="AI66" s="1007"/>
      <c r="AJ66" s="1008"/>
      <c r="AK66" s="1000" t="s">
        <v>376</v>
      </c>
      <c r="AL66" s="995"/>
      <c r="AM66" s="995"/>
      <c r="AN66" s="995"/>
      <c r="AO66" s="996"/>
      <c r="AP66" s="1000" t="s">
        <v>377</v>
      </c>
      <c r="AQ66" s="1001"/>
      <c r="AR66" s="1001"/>
      <c r="AS66" s="1001"/>
      <c r="AT66" s="1002"/>
      <c r="AU66" s="1000" t="s">
        <v>390</v>
      </c>
      <c r="AV66" s="1001"/>
      <c r="AW66" s="1001"/>
      <c r="AX66" s="1001"/>
      <c r="AY66" s="1002"/>
      <c r="AZ66" s="1000" t="s">
        <v>354</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c r="A68" s="211">
        <v>1</v>
      </c>
      <c r="B68" s="984" t="s">
        <v>542</v>
      </c>
      <c r="C68" s="985"/>
      <c r="D68" s="985"/>
      <c r="E68" s="985"/>
      <c r="F68" s="985"/>
      <c r="G68" s="985"/>
      <c r="H68" s="985"/>
      <c r="I68" s="985"/>
      <c r="J68" s="985"/>
      <c r="K68" s="985"/>
      <c r="L68" s="985"/>
      <c r="M68" s="985"/>
      <c r="N68" s="985"/>
      <c r="O68" s="985"/>
      <c r="P68" s="986"/>
      <c r="Q68" s="987">
        <v>14094</v>
      </c>
      <c r="R68" s="981"/>
      <c r="S68" s="981"/>
      <c r="T68" s="981"/>
      <c r="U68" s="981"/>
      <c r="V68" s="981">
        <v>13724</v>
      </c>
      <c r="W68" s="981"/>
      <c r="X68" s="981"/>
      <c r="Y68" s="981"/>
      <c r="Z68" s="981"/>
      <c r="AA68" s="981">
        <v>370</v>
      </c>
      <c r="AB68" s="981"/>
      <c r="AC68" s="981"/>
      <c r="AD68" s="981"/>
      <c r="AE68" s="981"/>
      <c r="AF68" s="981">
        <v>370</v>
      </c>
      <c r="AG68" s="981"/>
      <c r="AH68" s="981"/>
      <c r="AI68" s="981"/>
      <c r="AJ68" s="981"/>
      <c r="AK68" s="981">
        <v>40</v>
      </c>
      <c r="AL68" s="981"/>
      <c r="AM68" s="981"/>
      <c r="AN68" s="981"/>
      <c r="AO68" s="981"/>
      <c r="AP68" s="981">
        <v>5553</v>
      </c>
      <c r="AQ68" s="981"/>
      <c r="AR68" s="981"/>
      <c r="AS68" s="981"/>
      <c r="AT68" s="981"/>
      <c r="AU68" s="981">
        <v>972</v>
      </c>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c r="A69" s="214">
        <v>2</v>
      </c>
      <c r="B69" s="973" t="s">
        <v>543</v>
      </c>
      <c r="C69" s="974"/>
      <c r="D69" s="974"/>
      <c r="E69" s="974"/>
      <c r="F69" s="974"/>
      <c r="G69" s="974"/>
      <c r="H69" s="974"/>
      <c r="I69" s="974"/>
      <c r="J69" s="974"/>
      <c r="K69" s="974"/>
      <c r="L69" s="974"/>
      <c r="M69" s="974"/>
      <c r="N69" s="974"/>
      <c r="O69" s="974"/>
      <c r="P69" s="975"/>
      <c r="Q69" s="976">
        <v>5242</v>
      </c>
      <c r="R69" s="970"/>
      <c r="S69" s="970"/>
      <c r="T69" s="970"/>
      <c r="U69" s="970"/>
      <c r="V69" s="970">
        <v>5217</v>
      </c>
      <c r="W69" s="970"/>
      <c r="X69" s="970"/>
      <c r="Y69" s="970"/>
      <c r="Z69" s="970"/>
      <c r="AA69" s="970">
        <v>26</v>
      </c>
      <c r="AB69" s="970"/>
      <c r="AC69" s="970"/>
      <c r="AD69" s="970"/>
      <c r="AE69" s="970"/>
      <c r="AF69" s="970">
        <v>26</v>
      </c>
      <c r="AG69" s="970"/>
      <c r="AH69" s="970"/>
      <c r="AI69" s="970"/>
      <c r="AJ69" s="970"/>
      <c r="AK69" s="970">
        <v>12</v>
      </c>
      <c r="AL69" s="970"/>
      <c r="AM69" s="970"/>
      <c r="AN69" s="970"/>
      <c r="AO69" s="970"/>
      <c r="AP69" s="970" t="s">
        <v>547</v>
      </c>
      <c r="AQ69" s="970"/>
      <c r="AR69" s="970"/>
      <c r="AS69" s="970"/>
      <c r="AT69" s="970"/>
      <c r="AU69" s="970" t="s">
        <v>547</v>
      </c>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c r="A70" s="214">
        <v>3</v>
      </c>
      <c r="B70" s="973" t="s">
        <v>544</v>
      </c>
      <c r="C70" s="974"/>
      <c r="D70" s="974"/>
      <c r="E70" s="974"/>
      <c r="F70" s="974"/>
      <c r="G70" s="974"/>
      <c r="H70" s="974"/>
      <c r="I70" s="974"/>
      <c r="J70" s="974"/>
      <c r="K70" s="974"/>
      <c r="L70" s="974"/>
      <c r="M70" s="974"/>
      <c r="N70" s="974"/>
      <c r="O70" s="974"/>
      <c r="P70" s="975"/>
      <c r="Q70" s="976">
        <v>126</v>
      </c>
      <c r="R70" s="970"/>
      <c r="S70" s="970"/>
      <c r="T70" s="970"/>
      <c r="U70" s="970"/>
      <c r="V70" s="970">
        <v>121</v>
      </c>
      <c r="W70" s="970"/>
      <c r="X70" s="970"/>
      <c r="Y70" s="970"/>
      <c r="Z70" s="970"/>
      <c r="AA70" s="970">
        <v>4</v>
      </c>
      <c r="AB70" s="970"/>
      <c r="AC70" s="970"/>
      <c r="AD70" s="970"/>
      <c r="AE70" s="970"/>
      <c r="AF70" s="970">
        <v>4</v>
      </c>
      <c r="AG70" s="970"/>
      <c r="AH70" s="970"/>
      <c r="AI70" s="970"/>
      <c r="AJ70" s="970"/>
      <c r="AK70" s="970">
        <v>19</v>
      </c>
      <c r="AL70" s="970"/>
      <c r="AM70" s="970"/>
      <c r="AN70" s="970"/>
      <c r="AO70" s="970"/>
      <c r="AP70" s="970" t="s">
        <v>547</v>
      </c>
      <c r="AQ70" s="970"/>
      <c r="AR70" s="970"/>
      <c r="AS70" s="970"/>
      <c r="AT70" s="970"/>
      <c r="AU70" s="970" t="s">
        <v>547</v>
      </c>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c r="A71" s="214">
        <v>4</v>
      </c>
      <c r="B71" s="973" t="s">
        <v>549</v>
      </c>
      <c r="C71" s="974"/>
      <c r="D71" s="974"/>
      <c r="E71" s="974"/>
      <c r="F71" s="974"/>
      <c r="G71" s="974"/>
      <c r="H71" s="974"/>
      <c r="I71" s="974"/>
      <c r="J71" s="974"/>
      <c r="K71" s="974"/>
      <c r="L71" s="974"/>
      <c r="M71" s="974"/>
      <c r="N71" s="974"/>
      <c r="O71" s="974"/>
      <c r="P71" s="975"/>
      <c r="Q71" s="976">
        <v>264</v>
      </c>
      <c r="R71" s="970"/>
      <c r="S71" s="970"/>
      <c r="T71" s="970"/>
      <c r="U71" s="970"/>
      <c r="V71" s="970">
        <v>264</v>
      </c>
      <c r="W71" s="970"/>
      <c r="X71" s="970"/>
      <c r="Y71" s="970"/>
      <c r="Z71" s="970"/>
      <c r="AA71" s="970">
        <v>1</v>
      </c>
      <c r="AB71" s="970"/>
      <c r="AC71" s="970"/>
      <c r="AD71" s="970"/>
      <c r="AE71" s="970"/>
      <c r="AF71" s="970">
        <v>1</v>
      </c>
      <c r="AG71" s="970"/>
      <c r="AH71" s="970"/>
      <c r="AI71" s="970"/>
      <c r="AJ71" s="970"/>
      <c r="AK71" s="970">
        <v>5</v>
      </c>
      <c r="AL71" s="970"/>
      <c r="AM71" s="970"/>
      <c r="AN71" s="970"/>
      <c r="AO71" s="970"/>
      <c r="AP71" s="970" t="s">
        <v>547</v>
      </c>
      <c r="AQ71" s="970"/>
      <c r="AR71" s="970"/>
      <c r="AS71" s="970"/>
      <c r="AT71" s="970"/>
      <c r="AU71" s="970" t="s">
        <v>547</v>
      </c>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c r="A72" s="214">
        <v>5</v>
      </c>
      <c r="B72" s="973" t="s">
        <v>550</v>
      </c>
      <c r="C72" s="974"/>
      <c r="D72" s="974"/>
      <c r="E72" s="974"/>
      <c r="F72" s="974"/>
      <c r="G72" s="974"/>
      <c r="H72" s="974"/>
      <c r="I72" s="974"/>
      <c r="J72" s="974"/>
      <c r="K72" s="974"/>
      <c r="L72" s="974"/>
      <c r="M72" s="974"/>
      <c r="N72" s="974"/>
      <c r="O72" s="974"/>
      <c r="P72" s="975"/>
      <c r="Q72" s="976">
        <v>203</v>
      </c>
      <c r="R72" s="970"/>
      <c r="S72" s="970"/>
      <c r="T72" s="970"/>
      <c r="U72" s="970"/>
      <c r="V72" s="970">
        <v>125</v>
      </c>
      <c r="W72" s="970"/>
      <c r="X72" s="970"/>
      <c r="Y72" s="970"/>
      <c r="Z72" s="970"/>
      <c r="AA72" s="970">
        <v>78</v>
      </c>
      <c r="AB72" s="970"/>
      <c r="AC72" s="970"/>
      <c r="AD72" s="970"/>
      <c r="AE72" s="970"/>
      <c r="AF72" s="970">
        <v>78</v>
      </c>
      <c r="AG72" s="970"/>
      <c r="AH72" s="970"/>
      <c r="AI72" s="970"/>
      <c r="AJ72" s="970"/>
      <c r="AK72" s="970">
        <v>0</v>
      </c>
      <c r="AL72" s="970"/>
      <c r="AM72" s="970"/>
      <c r="AN72" s="970"/>
      <c r="AO72" s="970"/>
      <c r="AP72" s="970" t="s">
        <v>547</v>
      </c>
      <c r="AQ72" s="970"/>
      <c r="AR72" s="970"/>
      <c r="AS72" s="970"/>
      <c r="AT72" s="970"/>
      <c r="AU72" s="970" t="s">
        <v>547</v>
      </c>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c r="A73" s="214">
        <v>6</v>
      </c>
      <c r="B73" s="973" t="s">
        <v>551</v>
      </c>
      <c r="C73" s="974"/>
      <c r="D73" s="974"/>
      <c r="E73" s="974"/>
      <c r="F73" s="974"/>
      <c r="G73" s="974"/>
      <c r="H73" s="974"/>
      <c r="I73" s="974"/>
      <c r="J73" s="974"/>
      <c r="K73" s="974"/>
      <c r="L73" s="974"/>
      <c r="M73" s="974"/>
      <c r="N73" s="974"/>
      <c r="O73" s="974"/>
      <c r="P73" s="975"/>
      <c r="Q73" s="976">
        <v>177</v>
      </c>
      <c r="R73" s="970"/>
      <c r="S73" s="970"/>
      <c r="T73" s="970"/>
      <c r="U73" s="970"/>
      <c r="V73" s="970">
        <v>106</v>
      </c>
      <c r="W73" s="970"/>
      <c r="X73" s="970"/>
      <c r="Y73" s="970"/>
      <c r="Z73" s="970"/>
      <c r="AA73" s="970">
        <v>70</v>
      </c>
      <c r="AB73" s="970"/>
      <c r="AC73" s="970"/>
      <c r="AD73" s="970"/>
      <c r="AE73" s="970"/>
      <c r="AF73" s="970">
        <v>70</v>
      </c>
      <c r="AG73" s="970"/>
      <c r="AH73" s="970"/>
      <c r="AI73" s="970"/>
      <c r="AJ73" s="970"/>
      <c r="AK73" s="970">
        <v>0</v>
      </c>
      <c r="AL73" s="970"/>
      <c r="AM73" s="970"/>
      <c r="AN73" s="970"/>
      <c r="AO73" s="970"/>
      <c r="AP73" s="970" t="s">
        <v>547</v>
      </c>
      <c r="AQ73" s="970"/>
      <c r="AR73" s="970"/>
      <c r="AS73" s="970"/>
      <c r="AT73" s="970"/>
      <c r="AU73" s="970" t="s">
        <v>547</v>
      </c>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c r="A74" s="214">
        <v>7</v>
      </c>
      <c r="B74" s="973"/>
      <c r="C74" s="974"/>
      <c r="D74" s="974"/>
      <c r="E74" s="974"/>
      <c r="F74" s="974"/>
      <c r="G74" s="974"/>
      <c r="H74" s="974"/>
      <c r="I74" s="974"/>
      <c r="J74" s="974"/>
      <c r="K74" s="974"/>
      <c r="L74" s="974"/>
      <c r="M74" s="974"/>
      <c r="N74" s="974"/>
      <c r="O74" s="974"/>
      <c r="P74" s="975"/>
      <c r="Q74" s="976"/>
      <c r="R74" s="970"/>
      <c r="S74" s="970"/>
      <c r="T74" s="970"/>
      <c r="U74" s="970"/>
      <c r="V74" s="970"/>
      <c r="W74" s="970"/>
      <c r="X74" s="970"/>
      <c r="Y74" s="970"/>
      <c r="Z74" s="970"/>
      <c r="AA74" s="970"/>
      <c r="AB74" s="970"/>
      <c r="AC74" s="970"/>
      <c r="AD74" s="970"/>
      <c r="AE74" s="970"/>
      <c r="AF74" s="970"/>
      <c r="AG74" s="970"/>
      <c r="AH74" s="970"/>
      <c r="AI74" s="970"/>
      <c r="AJ74" s="970"/>
      <c r="AK74" s="970"/>
      <c r="AL74" s="970"/>
      <c r="AM74" s="970"/>
      <c r="AN74" s="970"/>
      <c r="AO74" s="970"/>
      <c r="AP74" s="970"/>
      <c r="AQ74" s="970"/>
      <c r="AR74" s="970"/>
      <c r="AS74" s="970"/>
      <c r="AT74" s="970"/>
      <c r="AU74" s="970"/>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c r="A75" s="214">
        <v>8</v>
      </c>
      <c r="B75" s="973"/>
      <c r="C75" s="974"/>
      <c r="D75" s="974"/>
      <c r="E75" s="974"/>
      <c r="F75" s="974"/>
      <c r="G75" s="974"/>
      <c r="H75" s="974"/>
      <c r="I75" s="974"/>
      <c r="J75" s="974"/>
      <c r="K75" s="974"/>
      <c r="L75" s="974"/>
      <c r="M75" s="974"/>
      <c r="N75" s="974"/>
      <c r="O75" s="974"/>
      <c r="P75" s="975"/>
      <c r="Q75" s="977"/>
      <c r="R75" s="978"/>
      <c r="S75" s="978"/>
      <c r="T75" s="978"/>
      <c r="U75" s="979"/>
      <c r="V75" s="980"/>
      <c r="W75" s="978"/>
      <c r="X75" s="978"/>
      <c r="Y75" s="978"/>
      <c r="Z75" s="979"/>
      <c r="AA75" s="980"/>
      <c r="AB75" s="978"/>
      <c r="AC75" s="978"/>
      <c r="AD75" s="978"/>
      <c r="AE75" s="979"/>
      <c r="AF75" s="980"/>
      <c r="AG75" s="978"/>
      <c r="AH75" s="978"/>
      <c r="AI75" s="978"/>
      <c r="AJ75" s="979"/>
      <c r="AK75" s="980"/>
      <c r="AL75" s="978"/>
      <c r="AM75" s="978"/>
      <c r="AN75" s="978"/>
      <c r="AO75" s="979"/>
      <c r="AP75" s="980"/>
      <c r="AQ75" s="978"/>
      <c r="AR75" s="978"/>
      <c r="AS75" s="978"/>
      <c r="AT75" s="979"/>
      <c r="AU75" s="980"/>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c r="A76" s="214">
        <v>9</v>
      </c>
      <c r="B76" s="973"/>
      <c r="C76" s="974"/>
      <c r="D76" s="974"/>
      <c r="E76" s="974"/>
      <c r="F76" s="974"/>
      <c r="G76" s="974"/>
      <c r="H76" s="974"/>
      <c r="I76" s="974"/>
      <c r="J76" s="974"/>
      <c r="K76" s="974"/>
      <c r="L76" s="974"/>
      <c r="M76" s="974"/>
      <c r="N76" s="974"/>
      <c r="O76" s="974"/>
      <c r="P76" s="975"/>
      <c r="Q76" s="977"/>
      <c r="R76" s="978"/>
      <c r="S76" s="978"/>
      <c r="T76" s="978"/>
      <c r="U76" s="979"/>
      <c r="V76" s="980"/>
      <c r="W76" s="978"/>
      <c r="X76" s="978"/>
      <c r="Y76" s="978"/>
      <c r="Z76" s="979"/>
      <c r="AA76" s="980"/>
      <c r="AB76" s="978"/>
      <c r="AC76" s="978"/>
      <c r="AD76" s="978"/>
      <c r="AE76" s="979"/>
      <c r="AF76" s="980"/>
      <c r="AG76" s="978"/>
      <c r="AH76" s="978"/>
      <c r="AI76" s="978"/>
      <c r="AJ76" s="979"/>
      <c r="AK76" s="980"/>
      <c r="AL76" s="978"/>
      <c r="AM76" s="978"/>
      <c r="AN76" s="978"/>
      <c r="AO76" s="979"/>
      <c r="AP76" s="980"/>
      <c r="AQ76" s="978"/>
      <c r="AR76" s="978"/>
      <c r="AS76" s="978"/>
      <c r="AT76" s="979"/>
      <c r="AU76" s="980"/>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c r="A77" s="214">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c r="A78" s="214">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c r="A88" s="217" t="s">
        <v>368</v>
      </c>
      <c r="B88" s="943" t="s">
        <v>391</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v>549</v>
      </c>
      <c r="AG88" s="958"/>
      <c r="AH88" s="958"/>
      <c r="AI88" s="958"/>
      <c r="AJ88" s="958"/>
      <c r="AK88" s="962"/>
      <c r="AL88" s="962"/>
      <c r="AM88" s="962"/>
      <c r="AN88" s="962"/>
      <c r="AO88" s="962"/>
      <c r="AP88" s="958">
        <v>5553</v>
      </c>
      <c r="AQ88" s="958"/>
      <c r="AR88" s="958"/>
      <c r="AS88" s="958"/>
      <c r="AT88" s="958"/>
      <c r="AU88" s="958">
        <v>972</v>
      </c>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43" t="s">
        <v>392</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v>10</v>
      </c>
      <c r="CS102" s="950"/>
      <c r="CT102" s="950"/>
      <c r="CU102" s="950"/>
      <c r="CV102" s="951"/>
      <c r="CW102" s="949">
        <v>25</v>
      </c>
      <c r="CX102" s="950"/>
      <c r="CY102" s="950"/>
      <c r="CZ102" s="950"/>
      <c r="DA102" s="951"/>
      <c r="DB102" s="949" t="s">
        <v>480</v>
      </c>
      <c r="DC102" s="950"/>
      <c r="DD102" s="950"/>
      <c r="DE102" s="950"/>
      <c r="DF102" s="951"/>
      <c r="DG102" s="949" t="s">
        <v>547</v>
      </c>
      <c r="DH102" s="950"/>
      <c r="DI102" s="950"/>
      <c r="DJ102" s="950"/>
      <c r="DK102" s="951"/>
      <c r="DL102" s="949" t="s">
        <v>547</v>
      </c>
      <c r="DM102" s="950"/>
      <c r="DN102" s="950"/>
      <c r="DO102" s="950"/>
      <c r="DP102" s="951"/>
      <c r="DQ102" s="949" t="s">
        <v>548</v>
      </c>
      <c r="DR102" s="950"/>
      <c r="DS102" s="950"/>
      <c r="DT102" s="950"/>
      <c r="DU102" s="951"/>
      <c r="DV102" s="932"/>
      <c r="DW102" s="933"/>
      <c r="DX102" s="933"/>
      <c r="DY102" s="933"/>
      <c r="DZ102" s="93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393</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394</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37" t="s">
        <v>397</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398</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c r="A109" s="892" t="s">
        <v>399</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400</v>
      </c>
      <c r="AB109" s="893"/>
      <c r="AC109" s="893"/>
      <c r="AD109" s="893"/>
      <c r="AE109" s="894"/>
      <c r="AF109" s="895" t="s">
        <v>286</v>
      </c>
      <c r="AG109" s="893"/>
      <c r="AH109" s="893"/>
      <c r="AI109" s="893"/>
      <c r="AJ109" s="894"/>
      <c r="AK109" s="895" t="s">
        <v>285</v>
      </c>
      <c r="AL109" s="893"/>
      <c r="AM109" s="893"/>
      <c r="AN109" s="893"/>
      <c r="AO109" s="894"/>
      <c r="AP109" s="895" t="s">
        <v>401</v>
      </c>
      <c r="AQ109" s="893"/>
      <c r="AR109" s="893"/>
      <c r="AS109" s="893"/>
      <c r="AT109" s="924"/>
      <c r="AU109" s="892" t="s">
        <v>399</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400</v>
      </c>
      <c r="BR109" s="893"/>
      <c r="BS109" s="893"/>
      <c r="BT109" s="893"/>
      <c r="BU109" s="894"/>
      <c r="BV109" s="895" t="s">
        <v>286</v>
      </c>
      <c r="BW109" s="893"/>
      <c r="BX109" s="893"/>
      <c r="BY109" s="893"/>
      <c r="BZ109" s="894"/>
      <c r="CA109" s="895" t="s">
        <v>285</v>
      </c>
      <c r="CB109" s="893"/>
      <c r="CC109" s="893"/>
      <c r="CD109" s="893"/>
      <c r="CE109" s="894"/>
      <c r="CF109" s="931" t="s">
        <v>401</v>
      </c>
      <c r="CG109" s="931"/>
      <c r="CH109" s="931"/>
      <c r="CI109" s="931"/>
      <c r="CJ109" s="931"/>
      <c r="CK109" s="895" t="s">
        <v>402</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400</v>
      </c>
      <c r="DH109" s="893"/>
      <c r="DI109" s="893"/>
      <c r="DJ109" s="893"/>
      <c r="DK109" s="894"/>
      <c r="DL109" s="895" t="s">
        <v>286</v>
      </c>
      <c r="DM109" s="893"/>
      <c r="DN109" s="893"/>
      <c r="DO109" s="893"/>
      <c r="DP109" s="894"/>
      <c r="DQ109" s="895" t="s">
        <v>285</v>
      </c>
      <c r="DR109" s="893"/>
      <c r="DS109" s="893"/>
      <c r="DT109" s="893"/>
      <c r="DU109" s="894"/>
      <c r="DV109" s="895" t="s">
        <v>401</v>
      </c>
      <c r="DW109" s="893"/>
      <c r="DX109" s="893"/>
      <c r="DY109" s="893"/>
      <c r="DZ109" s="924"/>
    </row>
    <row r="110" spans="1:131" s="199" customFormat="1" ht="26.25" customHeight="1">
      <c r="A110" s="795" t="s">
        <v>403</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2722819</v>
      </c>
      <c r="AB110" s="886"/>
      <c r="AC110" s="886"/>
      <c r="AD110" s="886"/>
      <c r="AE110" s="887"/>
      <c r="AF110" s="888">
        <v>2633598</v>
      </c>
      <c r="AG110" s="886"/>
      <c r="AH110" s="886"/>
      <c r="AI110" s="886"/>
      <c r="AJ110" s="887"/>
      <c r="AK110" s="888">
        <v>2673026</v>
      </c>
      <c r="AL110" s="886"/>
      <c r="AM110" s="886"/>
      <c r="AN110" s="886"/>
      <c r="AO110" s="887"/>
      <c r="AP110" s="889">
        <v>22.2</v>
      </c>
      <c r="AQ110" s="890"/>
      <c r="AR110" s="890"/>
      <c r="AS110" s="890"/>
      <c r="AT110" s="891"/>
      <c r="AU110" s="925" t="s">
        <v>61</v>
      </c>
      <c r="AV110" s="926"/>
      <c r="AW110" s="926"/>
      <c r="AX110" s="926"/>
      <c r="AY110" s="926"/>
      <c r="AZ110" s="851" t="s">
        <v>404</v>
      </c>
      <c r="BA110" s="796"/>
      <c r="BB110" s="796"/>
      <c r="BC110" s="796"/>
      <c r="BD110" s="796"/>
      <c r="BE110" s="796"/>
      <c r="BF110" s="796"/>
      <c r="BG110" s="796"/>
      <c r="BH110" s="796"/>
      <c r="BI110" s="796"/>
      <c r="BJ110" s="796"/>
      <c r="BK110" s="796"/>
      <c r="BL110" s="796"/>
      <c r="BM110" s="796"/>
      <c r="BN110" s="796"/>
      <c r="BO110" s="796"/>
      <c r="BP110" s="797"/>
      <c r="BQ110" s="852">
        <v>25616405</v>
      </c>
      <c r="BR110" s="833"/>
      <c r="BS110" s="833"/>
      <c r="BT110" s="833"/>
      <c r="BU110" s="833"/>
      <c r="BV110" s="833">
        <v>26529493</v>
      </c>
      <c r="BW110" s="833"/>
      <c r="BX110" s="833"/>
      <c r="BY110" s="833"/>
      <c r="BZ110" s="833"/>
      <c r="CA110" s="833">
        <v>26341032</v>
      </c>
      <c r="CB110" s="833"/>
      <c r="CC110" s="833"/>
      <c r="CD110" s="833"/>
      <c r="CE110" s="833"/>
      <c r="CF110" s="857">
        <v>218.4</v>
      </c>
      <c r="CG110" s="858"/>
      <c r="CH110" s="858"/>
      <c r="CI110" s="858"/>
      <c r="CJ110" s="858"/>
      <c r="CK110" s="921" t="s">
        <v>405</v>
      </c>
      <c r="CL110" s="807"/>
      <c r="CM110" s="882" t="s">
        <v>406</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111</v>
      </c>
      <c r="DH110" s="833"/>
      <c r="DI110" s="833"/>
      <c r="DJ110" s="833"/>
      <c r="DK110" s="833"/>
      <c r="DL110" s="833" t="s">
        <v>111</v>
      </c>
      <c r="DM110" s="833"/>
      <c r="DN110" s="833"/>
      <c r="DO110" s="833"/>
      <c r="DP110" s="833"/>
      <c r="DQ110" s="833" t="s">
        <v>111</v>
      </c>
      <c r="DR110" s="833"/>
      <c r="DS110" s="833"/>
      <c r="DT110" s="833"/>
      <c r="DU110" s="833"/>
      <c r="DV110" s="834" t="s">
        <v>111</v>
      </c>
      <c r="DW110" s="834"/>
      <c r="DX110" s="834"/>
      <c r="DY110" s="834"/>
      <c r="DZ110" s="835"/>
    </row>
    <row r="111" spans="1:131" s="199" customFormat="1" ht="26.25" customHeight="1">
      <c r="A111" s="762" t="s">
        <v>407</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111</v>
      </c>
      <c r="AB111" s="914"/>
      <c r="AC111" s="914"/>
      <c r="AD111" s="914"/>
      <c r="AE111" s="915"/>
      <c r="AF111" s="916" t="s">
        <v>111</v>
      </c>
      <c r="AG111" s="914"/>
      <c r="AH111" s="914"/>
      <c r="AI111" s="914"/>
      <c r="AJ111" s="915"/>
      <c r="AK111" s="916" t="s">
        <v>111</v>
      </c>
      <c r="AL111" s="914"/>
      <c r="AM111" s="914"/>
      <c r="AN111" s="914"/>
      <c r="AO111" s="915"/>
      <c r="AP111" s="917" t="s">
        <v>111</v>
      </c>
      <c r="AQ111" s="918"/>
      <c r="AR111" s="918"/>
      <c r="AS111" s="918"/>
      <c r="AT111" s="919"/>
      <c r="AU111" s="927"/>
      <c r="AV111" s="928"/>
      <c r="AW111" s="928"/>
      <c r="AX111" s="928"/>
      <c r="AY111" s="928"/>
      <c r="AZ111" s="803" t="s">
        <v>408</v>
      </c>
      <c r="BA111" s="738"/>
      <c r="BB111" s="738"/>
      <c r="BC111" s="738"/>
      <c r="BD111" s="738"/>
      <c r="BE111" s="738"/>
      <c r="BF111" s="738"/>
      <c r="BG111" s="738"/>
      <c r="BH111" s="738"/>
      <c r="BI111" s="738"/>
      <c r="BJ111" s="738"/>
      <c r="BK111" s="738"/>
      <c r="BL111" s="738"/>
      <c r="BM111" s="738"/>
      <c r="BN111" s="738"/>
      <c r="BO111" s="738"/>
      <c r="BP111" s="739"/>
      <c r="BQ111" s="804" t="s">
        <v>111</v>
      </c>
      <c r="BR111" s="805"/>
      <c r="BS111" s="805"/>
      <c r="BT111" s="805"/>
      <c r="BU111" s="805"/>
      <c r="BV111" s="805" t="s">
        <v>111</v>
      </c>
      <c r="BW111" s="805"/>
      <c r="BX111" s="805"/>
      <c r="BY111" s="805"/>
      <c r="BZ111" s="805"/>
      <c r="CA111" s="805" t="s">
        <v>111</v>
      </c>
      <c r="CB111" s="805"/>
      <c r="CC111" s="805"/>
      <c r="CD111" s="805"/>
      <c r="CE111" s="805"/>
      <c r="CF111" s="866" t="s">
        <v>111</v>
      </c>
      <c r="CG111" s="867"/>
      <c r="CH111" s="867"/>
      <c r="CI111" s="867"/>
      <c r="CJ111" s="867"/>
      <c r="CK111" s="922"/>
      <c r="CL111" s="809"/>
      <c r="CM111" s="812" t="s">
        <v>409</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111</v>
      </c>
      <c r="DH111" s="805"/>
      <c r="DI111" s="805"/>
      <c r="DJ111" s="805"/>
      <c r="DK111" s="805"/>
      <c r="DL111" s="805" t="s">
        <v>111</v>
      </c>
      <c r="DM111" s="805"/>
      <c r="DN111" s="805"/>
      <c r="DO111" s="805"/>
      <c r="DP111" s="805"/>
      <c r="DQ111" s="805" t="s">
        <v>111</v>
      </c>
      <c r="DR111" s="805"/>
      <c r="DS111" s="805"/>
      <c r="DT111" s="805"/>
      <c r="DU111" s="805"/>
      <c r="DV111" s="782" t="s">
        <v>111</v>
      </c>
      <c r="DW111" s="782"/>
      <c r="DX111" s="782"/>
      <c r="DY111" s="782"/>
      <c r="DZ111" s="783"/>
    </row>
    <row r="112" spans="1:131" s="199" customFormat="1" ht="26.25" customHeight="1">
      <c r="A112" s="907" t="s">
        <v>410</v>
      </c>
      <c r="B112" s="908"/>
      <c r="C112" s="738" t="s">
        <v>411</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111</v>
      </c>
      <c r="AB112" s="768"/>
      <c r="AC112" s="768"/>
      <c r="AD112" s="768"/>
      <c r="AE112" s="769"/>
      <c r="AF112" s="770" t="s">
        <v>111</v>
      </c>
      <c r="AG112" s="768"/>
      <c r="AH112" s="768"/>
      <c r="AI112" s="768"/>
      <c r="AJ112" s="769"/>
      <c r="AK112" s="770" t="s">
        <v>111</v>
      </c>
      <c r="AL112" s="768"/>
      <c r="AM112" s="768"/>
      <c r="AN112" s="768"/>
      <c r="AO112" s="769"/>
      <c r="AP112" s="815" t="s">
        <v>111</v>
      </c>
      <c r="AQ112" s="816"/>
      <c r="AR112" s="816"/>
      <c r="AS112" s="816"/>
      <c r="AT112" s="817"/>
      <c r="AU112" s="927"/>
      <c r="AV112" s="928"/>
      <c r="AW112" s="928"/>
      <c r="AX112" s="928"/>
      <c r="AY112" s="928"/>
      <c r="AZ112" s="803" t="s">
        <v>412</v>
      </c>
      <c r="BA112" s="738"/>
      <c r="BB112" s="738"/>
      <c r="BC112" s="738"/>
      <c r="BD112" s="738"/>
      <c r="BE112" s="738"/>
      <c r="BF112" s="738"/>
      <c r="BG112" s="738"/>
      <c r="BH112" s="738"/>
      <c r="BI112" s="738"/>
      <c r="BJ112" s="738"/>
      <c r="BK112" s="738"/>
      <c r="BL112" s="738"/>
      <c r="BM112" s="738"/>
      <c r="BN112" s="738"/>
      <c r="BO112" s="738"/>
      <c r="BP112" s="739"/>
      <c r="BQ112" s="804">
        <v>13735165</v>
      </c>
      <c r="BR112" s="805"/>
      <c r="BS112" s="805"/>
      <c r="BT112" s="805"/>
      <c r="BU112" s="805"/>
      <c r="BV112" s="805">
        <v>12191384</v>
      </c>
      <c r="BW112" s="805"/>
      <c r="BX112" s="805"/>
      <c r="BY112" s="805"/>
      <c r="BZ112" s="805"/>
      <c r="CA112" s="805">
        <v>10672526</v>
      </c>
      <c r="CB112" s="805"/>
      <c r="CC112" s="805"/>
      <c r="CD112" s="805"/>
      <c r="CE112" s="805"/>
      <c r="CF112" s="866">
        <v>88.5</v>
      </c>
      <c r="CG112" s="867"/>
      <c r="CH112" s="867"/>
      <c r="CI112" s="867"/>
      <c r="CJ112" s="867"/>
      <c r="CK112" s="922"/>
      <c r="CL112" s="809"/>
      <c r="CM112" s="812" t="s">
        <v>413</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111</v>
      </c>
      <c r="DH112" s="805"/>
      <c r="DI112" s="805"/>
      <c r="DJ112" s="805"/>
      <c r="DK112" s="805"/>
      <c r="DL112" s="805" t="s">
        <v>111</v>
      </c>
      <c r="DM112" s="805"/>
      <c r="DN112" s="805"/>
      <c r="DO112" s="805"/>
      <c r="DP112" s="805"/>
      <c r="DQ112" s="805" t="s">
        <v>111</v>
      </c>
      <c r="DR112" s="805"/>
      <c r="DS112" s="805"/>
      <c r="DT112" s="805"/>
      <c r="DU112" s="805"/>
      <c r="DV112" s="782" t="s">
        <v>111</v>
      </c>
      <c r="DW112" s="782"/>
      <c r="DX112" s="782"/>
      <c r="DY112" s="782"/>
      <c r="DZ112" s="783"/>
    </row>
    <row r="113" spans="1:130" s="199" customFormat="1" ht="26.25" customHeight="1">
      <c r="A113" s="909"/>
      <c r="B113" s="910"/>
      <c r="C113" s="738" t="s">
        <v>414</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1180597</v>
      </c>
      <c r="AB113" s="914"/>
      <c r="AC113" s="914"/>
      <c r="AD113" s="914"/>
      <c r="AE113" s="915"/>
      <c r="AF113" s="916">
        <v>1211909</v>
      </c>
      <c r="AG113" s="914"/>
      <c r="AH113" s="914"/>
      <c r="AI113" s="914"/>
      <c r="AJ113" s="915"/>
      <c r="AK113" s="916">
        <v>1161868</v>
      </c>
      <c r="AL113" s="914"/>
      <c r="AM113" s="914"/>
      <c r="AN113" s="914"/>
      <c r="AO113" s="915"/>
      <c r="AP113" s="917">
        <v>9.6</v>
      </c>
      <c r="AQ113" s="918"/>
      <c r="AR113" s="918"/>
      <c r="AS113" s="918"/>
      <c r="AT113" s="919"/>
      <c r="AU113" s="927"/>
      <c r="AV113" s="928"/>
      <c r="AW113" s="928"/>
      <c r="AX113" s="928"/>
      <c r="AY113" s="928"/>
      <c r="AZ113" s="803" t="s">
        <v>415</v>
      </c>
      <c r="BA113" s="738"/>
      <c r="BB113" s="738"/>
      <c r="BC113" s="738"/>
      <c r="BD113" s="738"/>
      <c r="BE113" s="738"/>
      <c r="BF113" s="738"/>
      <c r="BG113" s="738"/>
      <c r="BH113" s="738"/>
      <c r="BI113" s="738"/>
      <c r="BJ113" s="738"/>
      <c r="BK113" s="738"/>
      <c r="BL113" s="738"/>
      <c r="BM113" s="738"/>
      <c r="BN113" s="738"/>
      <c r="BO113" s="738"/>
      <c r="BP113" s="739"/>
      <c r="BQ113" s="804">
        <v>831499</v>
      </c>
      <c r="BR113" s="805"/>
      <c r="BS113" s="805"/>
      <c r="BT113" s="805"/>
      <c r="BU113" s="805"/>
      <c r="BV113" s="805">
        <v>978839</v>
      </c>
      <c r="BW113" s="805"/>
      <c r="BX113" s="805"/>
      <c r="BY113" s="805"/>
      <c r="BZ113" s="805"/>
      <c r="CA113" s="805">
        <v>972169</v>
      </c>
      <c r="CB113" s="805"/>
      <c r="CC113" s="805"/>
      <c r="CD113" s="805"/>
      <c r="CE113" s="805"/>
      <c r="CF113" s="866">
        <v>8.1</v>
      </c>
      <c r="CG113" s="867"/>
      <c r="CH113" s="867"/>
      <c r="CI113" s="867"/>
      <c r="CJ113" s="867"/>
      <c r="CK113" s="922"/>
      <c r="CL113" s="809"/>
      <c r="CM113" s="812" t="s">
        <v>416</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111</v>
      </c>
      <c r="DH113" s="768"/>
      <c r="DI113" s="768"/>
      <c r="DJ113" s="768"/>
      <c r="DK113" s="769"/>
      <c r="DL113" s="770" t="s">
        <v>111</v>
      </c>
      <c r="DM113" s="768"/>
      <c r="DN113" s="768"/>
      <c r="DO113" s="768"/>
      <c r="DP113" s="769"/>
      <c r="DQ113" s="770" t="s">
        <v>111</v>
      </c>
      <c r="DR113" s="768"/>
      <c r="DS113" s="768"/>
      <c r="DT113" s="768"/>
      <c r="DU113" s="769"/>
      <c r="DV113" s="815" t="s">
        <v>111</v>
      </c>
      <c r="DW113" s="816"/>
      <c r="DX113" s="816"/>
      <c r="DY113" s="816"/>
      <c r="DZ113" s="817"/>
    </row>
    <row r="114" spans="1:130" s="199" customFormat="1" ht="26.25" customHeight="1">
      <c r="A114" s="909"/>
      <c r="B114" s="910"/>
      <c r="C114" s="738" t="s">
        <v>417</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8773</v>
      </c>
      <c r="AB114" s="768"/>
      <c r="AC114" s="768"/>
      <c r="AD114" s="768"/>
      <c r="AE114" s="769"/>
      <c r="AF114" s="770">
        <v>11144</v>
      </c>
      <c r="AG114" s="768"/>
      <c r="AH114" s="768"/>
      <c r="AI114" s="768"/>
      <c r="AJ114" s="769"/>
      <c r="AK114" s="770">
        <v>34830</v>
      </c>
      <c r="AL114" s="768"/>
      <c r="AM114" s="768"/>
      <c r="AN114" s="768"/>
      <c r="AO114" s="769"/>
      <c r="AP114" s="815">
        <v>0.3</v>
      </c>
      <c r="AQ114" s="816"/>
      <c r="AR114" s="816"/>
      <c r="AS114" s="816"/>
      <c r="AT114" s="817"/>
      <c r="AU114" s="927"/>
      <c r="AV114" s="928"/>
      <c r="AW114" s="928"/>
      <c r="AX114" s="928"/>
      <c r="AY114" s="928"/>
      <c r="AZ114" s="803" t="s">
        <v>418</v>
      </c>
      <c r="BA114" s="738"/>
      <c r="BB114" s="738"/>
      <c r="BC114" s="738"/>
      <c r="BD114" s="738"/>
      <c r="BE114" s="738"/>
      <c r="BF114" s="738"/>
      <c r="BG114" s="738"/>
      <c r="BH114" s="738"/>
      <c r="BI114" s="738"/>
      <c r="BJ114" s="738"/>
      <c r="BK114" s="738"/>
      <c r="BL114" s="738"/>
      <c r="BM114" s="738"/>
      <c r="BN114" s="738"/>
      <c r="BO114" s="738"/>
      <c r="BP114" s="739"/>
      <c r="BQ114" s="804">
        <v>3987560</v>
      </c>
      <c r="BR114" s="805"/>
      <c r="BS114" s="805"/>
      <c r="BT114" s="805"/>
      <c r="BU114" s="805"/>
      <c r="BV114" s="805">
        <v>3730234</v>
      </c>
      <c r="BW114" s="805"/>
      <c r="BX114" s="805"/>
      <c r="BY114" s="805"/>
      <c r="BZ114" s="805"/>
      <c r="CA114" s="805">
        <v>3553778</v>
      </c>
      <c r="CB114" s="805"/>
      <c r="CC114" s="805"/>
      <c r="CD114" s="805"/>
      <c r="CE114" s="805"/>
      <c r="CF114" s="866">
        <v>29.5</v>
      </c>
      <c r="CG114" s="867"/>
      <c r="CH114" s="867"/>
      <c r="CI114" s="867"/>
      <c r="CJ114" s="867"/>
      <c r="CK114" s="922"/>
      <c r="CL114" s="809"/>
      <c r="CM114" s="812" t="s">
        <v>419</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111</v>
      </c>
      <c r="DH114" s="768"/>
      <c r="DI114" s="768"/>
      <c r="DJ114" s="768"/>
      <c r="DK114" s="769"/>
      <c r="DL114" s="770" t="s">
        <v>111</v>
      </c>
      <c r="DM114" s="768"/>
      <c r="DN114" s="768"/>
      <c r="DO114" s="768"/>
      <c r="DP114" s="769"/>
      <c r="DQ114" s="770" t="s">
        <v>111</v>
      </c>
      <c r="DR114" s="768"/>
      <c r="DS114" s="768"/>
      <c r="DT114" s="768"/>
      <c r="DU114" s="769"/>
      <c r="DV114" s="815" t="s">
        <v>111</v>
      </c>
      <c r="DW114" s="816"/>
      <c r="DX114" s="816"/>
      <c r="DY114" s="816"/>
      <c r="DZ114" s="817"/>
    </row>
    <row r="115" spans="1:130" s="199" customFormat="1" ht="26.25" customHeight="1">
      <c r="A115" s="909"/>
      <c r="B115" s="910"/>
      <c r="C115" s="738" t="s">
        <v>420</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t="s">
        <v>111</v>
      </c>
      <c r="AB115" s="914"/>
      <c r="AC115" s="914"/>
      <c r="AD115" s="914"/>
      <c r="AE115" s="915"/>
      <c r="AF115" s="916" t="s">
        <v>111</v>
      </c>
      <c r="AG115" s="914"/>
      <c r="AH115" s="914"/>
      <c r="AI115" s="914"/>
      <c r="AJ115" s="915"/>
      <c r="AK115" s="916" t="s">
        <v>111</v>
      </c>
      <c r="AL115" s="914"/>
      <c r="AM115" s="914"/>
      <c r="AN115" s="914"/>
      <c r="AO115" s="915"/>
      <c r="AP115" s="917" t="s">
        <v>111</v>
      </c>
      <c r="AQ115" s="918"/>
      <c r="AR115" s="918"/>
      <c r="AS115" s="918"/>
      <c r="AT115" s="919"/>
      <c r="AU115" s="927"/>
      <c r="AV115" s="928"/>
      <c r="AW115" s="928"/>
      <c r="AX115" s="928"/>
      <c r="AY115" s="928"/>
      <c r="AZ115" s="803" t="s">
        <v>421</v>
      </c>
      <c r="BA115" s="738"/>
      <c r="BB115" s="738"/>
      <c r="BC115" s="738"/>
      <c r="BD115" s="738"/>
      <c r="BE115" s="738"/>
      <c r="BF115" s="738"/>
      <c r="BG115" s="738"/>
      <c r="BH115" s="738"/>
      <c r="BI115" s="738"/>
      <c r="BJ115" s="738"/>
      <c r="BK115" s="738"/>
      <c r="BL115" s="738"/>
      <c r="BM115" s="738"/>
      <c r="BN115" s="738"/>
      <c r="BO115" s="738"/>
      <c r="BP115" s="739"/>
      <c r="BQ115" s="804" t="s">
        <v>111</v>
      </c>
      <c r="BR115" s="805"/>
      <c r="BS115" s="805"/>
      <c r="BT115" s="805"/>
      <c r="BU115" s="805"/>
      <c r="BV115" s="805" t="s">
        <v>111</v>
      </c>
      <c r="BW115" s="805"/>
      <c r="BX115" s="805"/>
      <c r="BY115" s="805"/>
      <c r="BZ115" s="805"/>
      <c r="CA115" s="805" t="s">
        <v>111</v>
      </c>
      <c r="CB115" s="805"/>
      <c r="CC115" s="805"/>
      <c r="CD115" s="805"/>
      <c r="CE115" s="805"/>
      <c r="CF115" s="866" t="s">
        <v>111</v>
      </c>
      <c r="CG115" s="867"/>
      <c r="CH115" s="867"/>
      <c r="CI115" s="867"/>
      <c r="CJ115" s="867"/>
      <c r="CK115" s="922"/>
      <c r="CL115" s="809"/>
      <c r="CM115" s="803" t="s">
        <v>422</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111</v>
      </c>
      <c r="DH115" s="768"/>
      <c r="DI115" s="768"/>
      <c r="DJ115" s="768"/>
      <c r="DK115" s="769"/>
      <c r="DL115" s="770" t="s">
        <v>111</v>
      </c>
      <c r="DM115" s="768"/>
      <c r="DN115" s="768"/>
      <c r="DO115" s="768"/>
      <c r="DP115" s="769"/>
      <c r="DQ115" s="770" t="s">
        <v>111</v>
      </c>
      <c r="DR115" s="768"/>
      <c r="DS115" s="768"/>
      <c r="DT115" s="768"/>
      <c r="DU115" s="769"/>
      <c r="DV115" s="815" t="s">
        <v>111</v>
      </c>
      <c r="DW115" s="816"/>
      <c r="DX115" s="816"/>
      <c r="DY115" s="816"/>
      <c r="DZ115" s="817"/>
    </row>
    <row r="116" spans="1:130" s="199" customFormat="1" ht="26.25" customHeight="1">
      <c r="A116" s="911"/>
      <c r="B116" s="912"/>
      <c r="C116" s="871" t="s">
        <v>423</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v>1767</v>
      </c>
      <c r="AB116" s="768"/>
      <c r="AC116" s="768"/>
      <c r="AD116" s="768"/>
      <c r="AE116" s="769"/>
      <c r="AF116" s="770">
        <v>2042</v>
      </c>
      <c r="AG116" s="768"/>
      <c r="AH116" s="768"/>
      <c r="AI116" s="768"/>
      <c r="AJ116" s="769"/>
      <c r="AK116" s="770">
        <v>1236</v>
      </c>
      <c r="AL116" s="768"/>
      <c r="AM116" s="768"/>
      <c r="AN116" s="768"/>
      <c r="AO116" s="769"/>
      <c r="AP116" s="815">
        <v>0</v>
      </c>
      <c r="AQ116" s="816"/>
      <c r="AR116" s="816"/>
      <c r="AS116" s="816"/>
      <c r="AT116" s="817"/>
      <c r="AU116" s="927"/>
      <c r="AV116" s="928"/>
      <c r="AW116" s="928"/>
      <c r="AX116" s="928"/>
      <c r="AY116" s="928"/>
      <c r="AZ116" s="854" t="s">
        <v>424</v>
      </c>
      <c r="BA116" s="855"/>
      <c r="BB116" s="855"/>
      <c r="BC116" s="855"/>
      <c r="BD116" s="855"/>
      <c r="BE116" s="855"/>
      <c r="BF116" s="855"/>
      <c r="BG116" s="855"/>
      <c r="BH116" s="855"/>
      <c r="BI116" s="855"/>
      <c r="BJ116" s="855"/>
      <c r="BK116" s="855"/>
      <c r="BL116" s="855"/>
      <c r="BM116" s="855"/>
      <c r="BN116" s="855"/>
      <c r="BO116" s="855"/>
      <c r="BP116" s="856"/>
      <c r="BQ116" s="804" t="s">
        <v>111</v>
      </c>
      <c r="BR116" s="805"/>
      <c r="BS116" s="805"/>
      <c r="BT116" s="805"/>
      <c r="BU116" s="805"/>
      <c r="BV116" s="805" t="s">
        <v>111</v>
      </c>
      <c r="BW116" s="805"/>
      <c r="BX116" s="805"/>
      <c r="BY116" s="805"/>
      <c r="BZ116" s="805"/>
      <c r="CA116" s="805" t="s">
        <v>111</v>
      </c>
      <c r="CB116" s="805"/>
      <c r="CC116" s="805"/>
      <c r="CD116" s="805"/>
      <c r="CE116" s="805"/>
      <c r="CF116" s="866" t="s">
        <v>111</v>
      </c>
      <c r="CG116" s="867"/>
      <c r="CH116" s="867"/>
      <c r="CI116" s="867"/>
      <c r="CJ116" s="867"/>
      <c r="CK116" s="922"/>
      <c r="CL116" s="809"/>
      <c r="CM116" s="812" t="s">
        <v>425</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t="s">
        <v>111</v>
      </c>
      <c r="DH116" s="768"/>
      <c r="DI116" s="768"/>
      <c r="DJ116" s="768"/>
      <c r="DK116" s="769"/>
      <c r="DL116" s="770" t="s">
        <v>111</v>
      </c>
      <c r="DM116" s="768"/>
      <c r="DN116" s="768"/>
      <c r="DO116" s="768"/>
      <c r="DP116" s="769"/>
      <c r="DQ116" s="770" t="s">
        <v>111</v>
      </c>
      <c r="DR116" s="768"/>
      <c r="DS116" s="768"/>
      <c r="DT116" s="768"/>
      <c r="DU116" s="769"/>
      <c r="DV116" s="815" t="s">
        <v>111</v>
      </c>
      <c r="DW116" s="816"/>
      <c r="DX116" s="816"/>
      <c r="DY116" s="816"/>
      <c r="DZ116" s="817"/>
    </row>
    <row r="117" spans="1:130" s="199" customFormat="1" ht="26.25" customHeight="1">
      <c r="A117" s="892" t="s">
        <v>169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426</v>
      </c>
      <c r="Z117" s="894"/>
      <c r="AA117" s="899">
        <v>3913956</v>
      </c>
      <c r="AB117" s="900"/>
      <c r="AC117" s="900"/>
      <c r="AD117" s="900"/>
      <c r="AE117" s="901"/>
      <c r="AF117" s="902">
        <v>3858693</v>
      </c>
      <c r="AG117" s="900"/>
      <c r="AH117" s="900"/>
      <c r="AI117" s="900"/>
      <c r="AJ117" s="901"/>
      <c r="AK117" s="902">
        <v>3870960</v>
      </c>
      <c r="AL117" s="900"/>
      <c r="AM117" s="900"/>
      <c r="AN117" s="900"/>
      <c r="AO117" s="901"/>
      <c r="AP117" s="903"/>
      <c r="AQ117" s="904"/>
      <c r="AR117" s="904"/>
      <c r="AS117" s="904"/>
      <c r="AT117" s="905"/>
      <c r="AU117" s="927"/>
      <c r="AV117" s="928"/>
      <c r="AW117" s="928"/>
      <c r="AX117" s="928"/>
      <c r="AY117" s="928"/>
      <c r="AZ117" s="854" t="s">
        <v>427</v>
      </c>
      <c r="BA117" s="855"/>
      <c r="BB117" s="855"/>
      <c r="BC117" s="855"/>
      <c r="BD117" s="855"/>
      <c r="BE117" s="855"/>
      <c r="BF117" s="855"/>
      <c r="BG117" s="855"/>
      <c r="BH117" s="855"/>
      <c r="BI117" s="855"/>
      <c r="BJ117" s="855"/>
      <c r="BK117" s="855"/>
      <c r="BL117" s="855"/>
      <c r="BM117" s="855"/>
      <c r="BN117" s="855"/>
      <c r="BO117" s="855"/>
      <c r="BP117" s="856"/>
      <c r="BQ117" s="804" t="s">
        <v>111</v>
      </c>
      <c r="BR117" s="805"/>
      <c r="BS117" s="805"/>
      <c r="BT117" s="805"/>
      <c r="BU117" s="805"/>
      <c r="BV117" s="805" t="s">
        <v>111</v>
      </c>
      <c r="BW117" s="805"/>
      <c r="BX117" s="805"/>
      <c r="BY117" s="805"/>
      <c r="BZ117" s="805"/>
      <c r="CA117" s="805" t="s">
        <v>111</v>
      </c>
      <c r="CB117" s="805"/>
      <c r="CC117" s="805"/>
      <c r="CD117" s="805"/>
      <c r="CE117" s="805"/>
      <c r="CF117" s="866" t="s">
        <v>111</v>
      </c>
      <c r="CG117" s="867"/>
      <c r="CH117" s="867"/>
      <c r="CI117" s="867"/>
      <c r="CJ117" s="867"/>
      <c r="CK117" s="922"/>
      <c r="CL117" s="809"/>
      <c r="CM117" s="812" t="s">
        <v>428</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111</v>
      </c>
      <c r="DH117" s="768"/>
      <c r="DI117" s="768"/>
      <c r="DJ117" s="768"/>
      <c r="DK117" s="769"/>
      <c r="DL117" s="770" t="s">
        <v>111</v>
      </c>
      <c r="DM117" s="768"/>
      <c r="DN117" s="768"/>
      <c r="DO117" s="768"/>
      <c r="DP117" s="769"/>
      <c r="DQ117" s="770" t="s">
        <v>111</v>
      </c>
      <c r="DR117" s="768"/>
      <c r="DS117" s="768"/>
      <c r="DT117" s="768"/>
      <c r="DU117" s="769"/>
      <c r="DV117" s="815" t="s">
        <v>111</v>
      </c>
      <c r="DW117" s="816"/>
      <c r="DX117" s="816"/>
      <c r="DY117" s="816"/>
      <c r="DZ117" s="817"/>
    </row>
    <row r="118" spans="1:130" s="199" customFormat="1" ht="26.25" customHeight="1">
      <c r="A118" s="892" t="s">
        <v>402</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400</v>
      </c>
      <c r="AB118" s="893"/>
      <c r="AC118" s="893"/>
      <c r="AD118" s="893"/>
      <c r="AE118" s="894"/>
      <c r="AF118" s="895" t="s">
        <v>286</v>
      </c>
      <c r="AG118" s="893"/>
      <c r="AH118" s="893"/>
      <c r="AI118" s="893"/>
      <c r="AJ118" s="894"/>
      <c r="AK118" s="895" t="s">
        <v>285</v>
      </c>
      <c r="AL118" s="893"/>
      <c r="AM118" s="893"/>
      <c r="AN118" s="893"/>
      <c r="AO118" s="894"/>
      <c r="AP118" s="896" t="s">
        <v>401</v>
      </c>
      <c r="AQ118" s="897"/>
      <c r="AR118" s="897"/>
      <c r="AS118" s="897"/>
      <c r="AT118" s="898"/>
      <c r="AU118" s="927"/>
      <c r="AV118" s="928"/>
      <c r="AW118" s="928"/>
      <c r="AX118" s="928"/>
      <c r="AY118" s="928"/>
      <c r="AZ118" s="870" t="s">
        <v>429</v>
      </c>
      <c r="BA118" s="871"/>
      <c r="BB118" s="871"/>
      <c r="BC118" s="871"/>
      <c r="BD118" s="871"/>
      <c r="BE118" s="871"/>
      <c r="BF118" s="871"/>
      <c r="BG118" s="871"/>
      <c r="BH118" s="871"/>
      <c r="BI118" s="871"/>
      <c r="BJ118" s="871"/>
      <c r="BK118" s="871"/>
      <c r="BL118" s="871"/>
      <c r="BM118" s="871"/>
      <c r="BN118" s="871"/>
      <c r="BO118" s="871"/>
      <c r="BP118" s="872"/>
      <c r="BQ118" s="873" t="s">
        <v>111</v>
      </c>
      <c r="BR118" s="836"/>
      <c r="BS118" s="836"/>
      <c r="BT118" s="836"/>
      <c r="BU118" s="836"/>
      <c r="BV118" s="836" t="s">
        <v>111</v>
      </c>
      <c r="BW118" s="836"/>
      <c r="BX118" s="836"/>
      <c r="BY118" s="836"/>
      <c r="BZ118" s="836"/>
      <c r="CA118" s="836" t="s">
        <v>111</v>
      </c>
      <c r="CB118" s="836"/>
      <c r="CC118" s="836"/>
      <c r="CD118" s="836"/>
      <c r="CE118" s="836"/>
      <c r="CF118" s="866" t="s">
        <v>111</v>
      </c>
      <c r="CG118" s="867"/>
      <c r="CH118" s="867"/>
      <c r="CI118" s="867"/>
      <c r="CJ118" s="867"/>
      <c r="CK118" s="922"/>
      <c r="CL118" s="809"/>
      <c r="CM118" s="812" t="s">
        <v>430</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111</v>
      </c>
      <c r="DH118" s="768"/>
      <c r="DI118" s="768"/>
      <c r="DJ118" s="768"/>
      <c r="DK118" s="769"/>
      <c r="DL118" s="770" t="s">
        <v>111</v>
      </c>
      <c r="DM118" s="768"/>
      <c r="DN118" s="768"/>
      <c r="DO118" s="768"/>
      <c r="DP118" s="769"/>
      <c r="DQ118" s="770" t="s">
        <v>111</v>
      </c>
      <c r="DR118" s="768"/>
      <c r="DS118" s="768"/>
      <c r="DT118" s="768"/>
      <c r="DU118" s="769"/>
      <c r="DV118" s="815" t="s">
        <v>111</v>
      </c>
      <c r="DW118" s="816"/>
      <c r="DX118" s="816"/>
      <c r="DY118" s="816"/>
      <c r="DZ118" s="817"/>
    </row>
    <row r="119" spans="1:130" s="199" customFormat="1" ht="26.25" customHeight="1">
      <c r="A119" s="806" t="s">
        <v>405</v>
      </c>
      <c r="B119" s="807"/>
      <c r="C119" s="882" t="s">
        <v>406</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111</v>
      </c>
      <c r="AB119" s="886"/>
      <c r="AC119" s="886"/>
      <c r="AD119" s="886"/>
      <c r="AE119" s="887"/>
      <c r="AF119" s="888" t="s">
        <v>111</v>
      </c>
      <c r="AG119" s="886"/>
      <c r="AH119" s="886"/>
      <c r="AI119" s="886"/>
      <c r="AJ119" s="887"/>
      <c r="AK119" s="888" t="s">
        <v>111</v>
      </c>
      <c r="AL119" s="886"/>
      <c r="AM119" s="886"/>
      <c r="AN119" s="886"/>
      <c r="AO119" s="887"/>
      <c r="AP119" s="889" t="s">
        <v>111</v>
      </c>
      <c r="AQ119" s="890"/>
      <c r="AR119" s="890"/>
      <c r="AS119" s="890"/>
      <c r="AT119" s="891"/>
      <c r="AU119" s="929"/>
      <c r="AV119" s="930"/>
      <c r="AW119" s="930"/>
      <c r="AX119" s="930"/>
      <c r="AY119" s="930"/>
      <c r="AZ119" s="230" t="s">
        <v>169</v>
      </c>
      <c r="BA119" s="230"/>
      <c r="BB119" s="230"/>
      <c r="BC119" s="230"/>
      <c r="BD119" s="230"/>
      <c r="BE119" s="230"/>
      <c r="BF119" s="230"/>
      <c r="BG119" s="230"/>
      <c r="BH119" s="230"/>
      <c r="BI119" s="230"/>
      <c r="BJ119" s="230"/>
      <c r="BK119" s="230"/>
      <c r="BL119" s="230"/>
      <c r="BM119" s="230"/>
      <c r="BN119" s="230"/>
      <c r="BO119" s="868" t="s">
        <v>431</v>
      </c>
      <c r="BP119" s="869"/>
      <c r="BQ119" s="873">
        <v>44170629</v>
      </c>
      <c r="BR119" s="836"/>
      <c r="BS119" s="836"/>
      <c r="BT119" s="836"/>
      <c r="BU119" s="836"/>
      <c r="BV119" s="836">
        <v>43429950</v>
      </c>
      <c r="BW119" s="836"/>
      <c r="BX119" s="836"/>
      <c r="BY119" s="836"/>
      <c r="BZ119" s="836"/>
      <c r="CA119" s="836">
        <v>41539505</v>
      </c>
      <c r="CB119" s="836"/>
      <c r="CC119" s="836"/>
      <c r="CD119" s="836"/>
      <c r="CE119" s="836"/>
      <c r="CF119" s="734"/>
      <c r="CG119" s="735"/>
      <c r="CH119" s="735"/>
      <c r="CI119" s="735"/>
      <c r="CJ119" s="825"/>
      <c r="CK119" s="923"/>
      <c r="CL119" s="811"/>
      <c r="CM119" s="829" t="s">
        <v>432</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t="s">
        <v>433</v>
      </c>
      <c r="DH119" s="751"/>
      <c r="DI119" s="751"/>
      <c r="DJ119" s="751"/>
      <c r="DK119" s="752"/>
      <c r="DL119" s="753" t="s">
        <v>433</v>
      </c>
      <c r="DM119" s="751"/>
      <c r="DN119" s="751"/>
      <c r="DO119" s="751"/>
      <c r="DP119" s="752"/>
      <c r="DQ119" s="753" t="s">
        <v>433</v>
      </c>
      <c r="DR119" s="751"/>
      <c r="DS119" s="751"/>
      <c r="DT119" s="751"/>
      <c r="DU119" s="752"/>
      <c r="DV119" s="839" t="s">
        <v>433</v>
      </c>
      <c r="DW119" s="840"/>
      <c r="DX119" s="840"/>
      <c r="DY119" s="840"/>
      <c r="DZ119" s="841"/>
    </row>
    <row r="120" spans="1:130" s="199" customFormat="1" ht="26.25" customHeight="1">
      <c r="A120" s="808"/>
      <c r="B120" s="809"/>
      <c r="C120" s="812" t="s">
        <v>409</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433</v>
      </c>
      <c r="AB120" s="768"/>
      <c r="AC120" s="768"/>
      <c r="AD120" s="768"/>
      <c r="AE120" s="769"/>
      <c r="AF120" s="770" t="s">
        <v>433</v>
      </c>
      <c r="AG120" s="768"/>
      <c r="AH120" s="768"/>
      <c r="AI120" s="768"/>
      <c r="AJ120" s="769"/>
      <c r="AK120" s="770" t="s">
        <v>433</v>
      </c>
      <c r="AL120" s="768"/>
      <c r="AM120" s="768"/>
      <c r="AN120" s="768"/>
      <c r="AO120" s="769"/>
      <c r="AP120" s="815" t="s">
        <v>433</v>
      </c>
      <c r="AQ120" s="816"/>
      <c r="AR120" s="816"/>
      <c r="AS120" s="816"/>
      <c r="AT120" s="817"/>
      <c r="AU120" s="874" t="s">
        <v>434</v>
      </c>
      <c r="AV120" s="875"/>
      <c r="AW120" s="875"/>
      <c r="AX120" s="875"/>
      <c r="AY120" s="876"/>
      <c r="AZ120" s="851" t="s">
        <v>435</v>
      </c>
      <c r="BA120" s="796"/>
      <c r="BB120" s="796"/>
      <c r="BC120" s="796"/>
      <c r="BD120" s="796"/>
      <c r="BE120" s="796"/>
      <c r="BF120" s="796"/>
      <c r="BG120" s="796"/>
      <c r="BH120" s="796"/>
      <c r="BI120" s="796"/>
      <c r="BJ120" s="796"/>
      <c r="BK120" s="796"/>
      <c r="BL120" s="796"/>
      <c r="BM120" s="796"/>
      <c r="BN120" s="796"/>
      <c r="BO120" s="796"/>
      <c r="BP120" s="797"/>
      <c r="BQ120" s="852">
        <v>2142262</v>
      </c>
      <c r="BR120" s="833"/>
      <c r="BS120" s="833"/>
      <c r="BT120" s="833"/>
      <c r="BU120" s="833"/>
      <c r="BV120" s="833">
        <v>2164019</v>
      </c>
      <c r="BW120" s="833"/>
      <c r="BX120" s="833"/>
      <c r="BY120" s="833"/>
      <c r="BZ120" s="833"/>
      <c r="CA120" s="833">
        <v>2174881</v>
      </c>
      <c r="CB120" s="833"/>
      <c r="CC120" s="833"/>
      <c r="CD120" s="833"/>
      <c r="CE120" s="833"/>
      <c r="CF120" s="857">
        <v>18</v>
      </c>
      <c r="CG120" s="858"/>
      <c r="CH120" s="858"/>
      <c r="CI120" s="858"/>
      <c r="CJ120" s="858"/>
      <c r="CK120" s="859" t="s">
        <v>436</v>
      </c>
      <c r="CL120" s="843"/>
      <c r="CM120" s="843"/>
      <c r="CN120" s="843"/>
      <c r="CO120" s="844"/>
      <c r="CP120" s="863" t="s">
        <v>437</v>
      </c>
      <c r="CQ120" s="864"/>
      <c r="CR120" s="864"/>
      <c r="CS120" s="864"/>
      <c r="CT120" s="864"/>
      <c r="CU120" s="864"/>
      <c r="CV120" s="864"/>
      <c r="CW120" s="864"/>
      <c r="CX120" s="864"/>
      <c r="CY120" s="864"/>
      <c r="CZ120" s="864"/>
      <c r="DA120" s="864"/>
      <c r="DB120" s="864"/>
      <c r="DC120" s="864"/>
      <c r="DD120" s="864"/>
      <c r="DE120" s="864"/>
      <c r="DF120" s="865"/>
      <c r="DG120" s="852">
        <v>13643728</v>
      </c>
      <c r="DH120" s="833"/>
      <c r="DI120" s="833"/>
      <c r="DJ120" s="833"/>
      <c r="DK120" s="833"/>
      <c r="DL120" s="833">
        <v>12105198</v>
      </c>
      <c r="DM120" s="833"/>
      <c r="DN120" s="833"/>
      <c r="DO120" s="833"/>
      <c r="DP120" s="833"/>
      <c r="DQ120" s="833">
        <v>10587075</v>
      </c>
      <c r="DR120" s="833"/>
      <c r="DS120" s="833"/>
      <c r="DT120" s="833"/>
      <c r="DU120" s="833"/>
      <c r="DV120" s="834">
        <v>87.8</v>
      </c>
      <c r="DW120" s="834"/>
      <c r="DX120" s="834"/>
      <c r="DY120" s="834"/>
      <c r="DZ120" s="835"/>
    </row>
    <row r="121" spans="1:130" s="199" customFormat="1" ht="26.25" customHeight="1">
      <c r="A121" s="808"/>
      <c r="B121" s="809"/>
      <c r="C121" s="854" t="s">
        <v>438</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433</v>
      </c>
      <c r="AB121" s="768"/>
      <c r="AC121" s="768"/>
      <c r="AD121" s="768"/>
      <c r="AE121" s="769"/>
      <c r="AF121" s="770" t="s">
        <v>433</v>
      </c>
      <c r="AG121" s="768"/>
      <c r="AH121" s="768"/>
      <c r="AI121" s="768"/>
      <c r="AJ121" s="769"/>
      <c r="AK121" s="770" t="s">
        <v>433</v>
      </c>
      <c r="AL121" s="768"/>
      <c r="AM121" s="768"/>
      <c r="AN121" s="768"/>
      <c r="AO121" s="769"/>
      <c r="AP121" s="815" t="s">
        <v>433</v>
      </c>
      <c r="AQ121" s="816"/>
      <c r="AR121" s="816"/>
      <c r="AS121" s="816"/>
      <c r="AT121" s="817"/>
      <c r="AU121" s="877"/>
      <c r="AV121" s="878"/>
      <c r="AW121" s="878"/>
      <c r="AX121" s="878"/>
      <c r="AY121" s="879"/>
      <c r="AZ121" s="803" t="s">
        <v>439</v>
      </c>
      <c r="BA121" s="738"/>
      <c r="BB121" s="738"/>
      <c r="BC121" s="738"/>
      <c r="BD121" s="738"/>
      <c r="BE121" s="738"/>
      <c r="BF121" s="738"/>
      <c r="BG121" s="738"/>
      <c r="BH121" s="738"/>
      <c r="BI121" s="738"/>
      <c r="BJ121" s="738"/>
      <c r="BK121" s="738"/>
      <c r="BL121" s="738"/>
      <c r="BM121" s="738"/>
      <c r="BN121" s="738"/>
      <c r="BO121" s="738"/>
      <c r="BP121" s="739"/>
      <c r="BQ121" s="804">
        <v>5459797</v>
      </c>
      <c r="BR121" s="805"/>
      <c r="BS121" s="805"/>
      <c r="BT121" s="805"/>
      <c r="BU121" s="805"/>
      <c r="BV121" s="805">
        <v>4773499</v>
      </c>
      <c r="BW121" s="805"/>
      <c r="BX121" s="805"/>
      <c r="BY121" s="805"/>
      <c r="BZ121" s="805"/>
      <c r="CA121" s="805">
        <v>4356271</v>
      </c>
      <c r="CB121" s="805"/>
      <c r="CC121" s="805"/>
      <c r="CD121" s="805"/>
      <c r="CE121" s="805"/>
      <c r="CF121" s="866">
        <v>36.1</v>
      </c>
      <c r="CG121" s="867"/>
      <c r="CH121" s="867"/>
      <c r="CI121" s="867"/>
      <c r="CJ121" s="867"/>
      <c r="CK121" s="860"/>
      <c r="CL121" s="846"/>
      <c r="CM121" s="846"/>
      <c r="CN121" s="846"/>
      <c r="CO121" s="847"/>
      <c r="CP121" s="826" t="s">
        <v>440</v>
      </c>
      <c r="CQ121" s="827"/>
      <c r="CR121" s="827"/>
      <c r="CS121" s="827"/>
      <c r="CT121" s="827"/>
      <c r="CU121" s="827"/>
      <c r="CV121" s="827"/>
      <c r="CW121" s="827"/>
      <c r="CX121" s="827"/>
      <c r="CY121" s="827"/>
      <c r="CZ121" s="827"/>
      <c r="DA121" s="827"/>
      <c r="DB121" s="827"/>
      <c r="DC121" s="827"/>
      <c r="DD121" s="827"/>
      <c r="DE121" s="827"/>
      <c r="DF121" s="828"/>
      <c r="DG121" s="804">
        <v>91437</v>
      </c>
      <c r="DH121" s="805"/>
      <c r="DI121" s="805"/>
      <c r="DJ121" s="805"/>
      <c r="DK121" s="805"/>
      <c r="DL121" s="805">
        <v>86186</v>
      </c>
      <c r="DM121" s="805"/>
      <c r="DN121" s="805"/>
      <c r="DO121" s="805"/>
      <c r="DP121" s="805"/>
      <c r="DQ121" s="805">
        <v>85451</v>
      </c>
      <c r="DR121" s="805"/>
      <c r="DS121" s="805"/>
      <c r="DT121" s="805"/>
      <c r="DU121" s="805"/>
      <c r="DV121" s="782">
        <v>0.7</v>
      </c>
      <c r="DW121" s="782"/>
      <c r="DX121" s="782"/>
      <c r="DY121" s="782"/>
      <c r="DZ121" s="783"/>
    </row>
    <row r="122" spans="1:130" s="199" customFormat="1" ht="26.25" customHeight="1">
      <c r="A122" s="808"/>
      <c r="B122" s="809"/>
      <c r="C122" s="812" t="s">
        <v>419</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433</v>
      </c>
      <c r="AB122" s="768"/>
      <c r="AC122" s="768"/>
      <c r="AD122" s="768"/>
      <c r="AE122" s="769"/>
      <c r="AF122" s="770" t="s">
        <v>433</v>
      </c>
      <c r="AG122" s="768"/>
      <c r="AH122" s="768"/>
      <c r="AI122" s="768"/>
      <c r="AJ122" s="769"/>
      <c r="AK122" s="770" t="s">
        <v>433</v>
      </c>
      <c r="AL122" s="768"/>
      <c r="AM122" s="768"/>
      <c r="AN122" s="768"/>
      <c r="AO122" s="769"/>
      <c r="AP122" s="815" t="s">
        <v>433</v>
      </c>
      <c r="AQ122" s="816"/>
      <c r="AR122" s="816"/>
      <c r="AS122" s="816"/>
      <c r="AT122" s="817"/>
      <c r="AU122" s="877"/>
      <c r="AV122" s="878"/>
      <c r="AW122" s="878"/>
      <c r="AX122" s="878"/>
      <c r="AY122" s="879"/>
      <c r="AZ122" s="870" t="s">
        <v>441</v>
      </c>
      <c r="BA122" s="871"/>
      <c r="BB122" s="871"/>
      <c r="BC122" s="871"/>
      <c r="BD122" s="871"/>
      <c r="BE122" s="871"/>
      <c r="BF122" s="871"/>
      <c r="BG122" s="871"/>
      <c r="BH122" s="871"/>
      <c r="BI122" s="871"/>
      <c r="BJ122" s="871"/>
      <c r="BK122" s="871"/>
      <c r="BL122" s="871"/>
      <c r="BM122" s="871"/>
      <c r="BN122" s="871"/>
      <c r="BO122" s="871"/>
      <c r="BP122" s="872"/>
      <c r="BQ122" s="873">
        <v>25530188</v>
      </c>
      <c r="BR122" s="836"/>
      <c r="BS122" s="836"/>
      <c r="BT122" s="836"/>
      <c r="BU122" s="836"/>
      <c r="BV122" s="836">
        <v>25772917</v>
      </c>
      <c r="BW122" s="836"/>
      <c r="BX122" s="836"/>
      <c r="BY122" s="836"/>
      <c r="BZ122" s="836"/>
      <c r="CA122" s="836">
        <v>25004823</v>
      </c>
      <c r="CB122" s="836"/>
      <c r="CC122" s="836"/>
      <c r="CD122" s="836"/>
      <c r="CE122" s="836"/>
      <c r="CF122" s="837">
        <v>207.3</v>
      </c>
      <c r="CG122" s="838"/>
      <c r="CH122" s="838"/>
      <c r="CI122" s="838"/>
      <c r="CJ122" s="838"/>
      <c r="CK122" s="860"/>
      <c r="CL122" s="846"/>
      <c r="CM122" s="846"/>
      <c r="CN122" s="846"/>
      <c r="CO122" s="847"/>
      <c r="CP122" s="826"/>
      <c r="CQ122" s="827"/>
      <c r="CR122" s="827"/>
      <c r="CS122" s="827"/>
      <c r="CT122" s="827"/>
      <c r="CU122" s="827"/>
      <c r="CV122" s="827"/>
      <c r="CW122" s="827"/>
      <c r="CX122" s="827"/>
      <c r="CY122" s="827"/>
      <c r="CZ122" s="827"/>
      <c r="DA122" s="827"/>
      <c r="DB122" s="827"/>
      <c r="DC122" s="827"/>
      <c r="DD122" s="827"/>
      <c r="DE122" s="827"/>
      <c r="DF122" s="828"/>
      <c r="DG122" s="804"/>
      <c r="DH122" s="805"/>
      <c r="DI122" s="805"/>
      <c r="DJ122" s="805"/>
      <c r="DK122" s="805"/>
      <c r="DL122" s="805"/>
      <c r="DM122" s="805"/>
      <c r="DN122" s="805"/>
      <c r="DO122" s="805"/>
      <c r="DP122" s="805"/>
      <c r="DQ122" s="805"/>
      <c r="DR122" s="805"/>
      <c r="DS122" s="805"/>
      <c r="DT122" s="805"/>
      <c r="DU122" s="805"/>
      <c r="DV122" s="782"/>
      <c r="DW122" s="782"/>
      <c r="DX122" s="782"/>
      <c r="DY122" s="782"/>
      <c r="DZ122" s="783"/>
    </row>
    <row r="123" spans="1:130" s="199" customFormat="1" ht="26.25" customHeight="1">
      <c r="A123" s="808"/>
      <c r="B123" s="809"/>
      <c r="C123" s="812" t="s">
        <v>425</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t="s">
        <v>442</v>
      </c>
      <c r="AB123" s="768"/>
      <c r="AC123" s="768"/>
      <c r="AD123" s="768"/>
      <c r="AE123" s="769"/>
      <c r="AF123" s="770" t="s">
        <v>442</v>
      </c>
      <c r="AG123" s="768"/>
      <c r="AH123" s="768"/>
      <c r="AI123" s="768"/>
      <c r="AJ123" s="769"/>
      <c r="AK123" s="770" t="s">
        <v>442</v>
      </c>
      <c r="AL123" s="768"/>
      <c r="AM123" s="768"/>
      <c r="AN123" s="768"/>
      <c r="AO123" s="769"/>
      <c r="AP123" s="815" t="s">
        <v>442</v>
      </c>
      <c r="AQ123" s="816"/>
      <c r="AR123" s="816"/>
      <c r="AS123" s="816"/>
      <c r="AT123" s="817"/>
      <c r="AU123" s="880"/>
      <c r="AV123" s="881"/>
      <c r="AW123" s="881"/>
      <c r="AX123" s="881"/>
      <c r="AY123" s="881"/>
      <c r="AZ123" s="230" t="s">
        <v>169</v>
      </c>
      <c r="BA123" s="230"/>
      <c r="BB123" s="230"/>
      <c r="BC123" s="230"/>
      <c r="BD123" s="230"/>
      <c r="BE123" s="230"/>
      <c r="BF123" s="230"/>
      <c r="BG123" s="230"/>
      <c r="BH123" s="230"/>
      <c r="BI123" s="230"/>
      <c r="BJ123" s="230"/>
      <c r="BK123" s="230"/>
      <c r="BL123" s="230"/>
      <c r="BM123" s="230"/>
      <c r="BN123" s="230"/>
      <c r="BO123" s="868" t="s">
        <v>443</v>
      </c>
      <c r="BP123" s="869"/>
      <c r="BQ123" s="823">
        <v>33132247</v>
      </c>
      <c r="BR123" s="824"/>
      <c r="BS123" s="824"/>
      <c r="BT123" s="824"/>
      <c r="BU123" s="824"/>
      <c r="BV123" s="824">
        <v>32710435</v>
      </c>
      <c r="BW123" s="824"/>
      <c r="BX123" s="824"/>
      <c r="BY123" s="824"/>
      <c r="BZ123" s="824"/>
      <c r="CA123" s="824">
        <v>31535975</v>
      </c>
      <c r="CB123" s="824"/>
      <c r="CC123" s="824"/>
      <c r="CD123" s="824"/>
      <c r="CE123" s="824"/>
      <c r="CF123" s="734"/>
      <c r="CG123" s="735"/>
      <c r="CH123" s="735"/>
      <c r="CI123" s="735"/>
      <c r="CJ123" s="825"/>
      <c r="CK123" s="860"/>
      <c r="CL123" s="846"/>
      <c r="CM123" s="846"/>
      <c r="CN123" s="846"/>
      <c r="CO123" s="847"/>
      <c r="CP123" s="826"/>
      <c r="CQ123" s="827"/>
      <c r="CR123" s="827"/>
      <c r="CS123" s="827"/>
      <c r="CT123" s="827"/>
      <c r="CU123" s="827"/>
      <c r="CV123" s="827"/>
      <c r="CW123" s="827"/>
      <c r="CX123" s="827"/>
      <c r="CY123" s="827"/>
      <c r="CZ123" s="827"/>
      <c r="DA123" s="827"/>
      <c r="DB123" s="827"/>
      <c r="DC123" s="827"/>
      <c r="DD123" s="827"/>
      <c r="DE123" s="827"/>
      <c r="DF123" s="828"/>
      <c r="DG123" s="767"/>
      <c r="DH123" s="768"/>
      <c r="DI123" s="768"/>
      <c r="DJ123" s="768"/>
      <c r="DK123" s="769"/>
      <c r="DL123" s="770"/>
      <c r="DM123" s="768"/>
      <c r="DN123" s="768"/>
      <c r="DO123" s="768"/>
      <c r="DP123" s="769"/>
      <c r="DQ123" s="770"/>
      <c r="DR123" s="768"/>
      <c r="DS123" s="768"/>
      <c r="DT123" s="768"/>
      <c r="DU123" s="769"/>
      <c r="DV123" s="815"/>
      <c r="DW123" s="816"/>
      <c r="DX123" s="816"/>
      <c r="DY123" s="816"/>
      <c r="DZ123" s="817"/>
    </row>
    <row r="124" spans="1:130" s="199" customFormat="1" ht="26.25" customHeight="1" thickBot="1">
      <c r="A124" s="808"/>
      <c r="B124" s="809"/>
      <c r="C124" s="812" t="s">
        <v>428</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111</v>
      </c>
      <c r="AB124" s="768"/>
      <c r="AC124" s="768"/>
      <c r="AD124" s="768"/>
      <c r="AE124" s="769"/>
      <c r="AF124" s="770" t="s">
        <v>111</v>
      </c>
      <c r="AG124" s="768"/>
      <c r="AH124" s="768"/>
      <c r="AI124" s="768"/>
      <c r="AJ124" s="769"/>
      <c r="AK124" s="770" t="s">
        <v>111</v>
      </c>
      <c r="AL124" s="768"/>
      <c r="AM124" s="768"/>
      <c r="AN124" s="768"/>
      <c r="AO124" s="769"/>
      <c r="AP124" s="815" t="s">
        <v>111</v>
      </c>
      <c r="AQ124" s="816"/>
      <c r="AR124" s="816"/>
      <c r="AS124" s="816"/>
      <c r="AT124" s="817"/>
      <c r="AU124" s="818" t="s">
        <v>444</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v>92.8</v>
      </c>
      <c r="BR124" s="822"/>
      <c r="BS124" s="822"/>
      <c r="BT124" s="822"/>
      <c r="BU124" s="822"/>
      <c r="BV124" s="822">
        <v>88.4</v>
      </c>
      <c r="BW124" s="822"/>
      <c r="BX124" s="822"/>
      <c r="BY124" s="822"/>
      <c r="BZ124" s="822"/>
      <c r="CA124" s="822">
        <v>82.9</v>
      </c>
      <c r="CB124" s="822"/>
      <c r="CC124" s="822"/>
      <c r="CD124" s="822"/>
      <c r="CE124" s="822"/>
      <c r="CF124" s="712"/>
      <c r="CG124" s="713"/>
      <c r="CH124" s="713"/>
      <c r="CI124" s="713"/>
      <c r="CJ124" s="853"/>
      <c r="CK124" s="861"/>
      <c r="CL124" s="861"/>
      <c r="CM124" s="861"/>
      <c r="CN124" s="861"/>
      <c r="CO124" s="862"/>
      <c r="CP124" s="826" t="s">
        <v>445</v>
      </c>
      <c r="CQ124" s="827"/>
      <c r="CR124" s="827"/>
      <c r="CS124" s="827"/>
      <c r="CT124" s="827"/>
      <c r="CU124" s="827"/>
      <c r="CV124" s="827"/>
      <c r="CW124" s="827"/>
      <c r="CX124" s="827"/>
      <c r="CY124" s="827"/>
      <c r="CZ124" s="827"/>
      <c r="DA124" s="827"/>
      <c r="DB124" s="827"/>
      <c r="DC124" s="827"/>
      <c r="DD124" s="827"/>
      <c r="DE124" s="827"/>
      <c r="DF124" s="828"/>
      <c r="DG124" s="750" t="s">
        <v>111</v>
      </c>
      <c r="DH124" s="751"/>
      <c r="DI124" s="751"/>
      <c r="DJ124" s="751"/>
      <c r="DK124" s="752"/>
      <c r="DL124" s="753" t="s">
        <v>111</v>
      </c>
      <c r="DM124" s="751"/>
      <c r="DN124" s="751"/>
      <c r="DO124" s="751"/>
      <c r="DP124" s="752"/>
      <c r="DQ124" s="753" t="s">
        <v>111</v>
      </c>
      <c r="DR124" s="751"/>
      <c r="DS124" s="751"/>
      <c r="DT124" s="751"/>
      <c r="DU124" s="752"/>
      <c r="DV124" s="839" t="s">
        <v>111</v>
      </c>
      <c r="DW124" s="840"/>
      <c r="DX124" s="840"/>
      <c r="DY124" s="840"/>
      <c r="DZ124" s="841"/>
    </row>
    <row r="125" spans="1:130" s="199" customFormat="1" ht="26.25" customHeight="1">
      <c r="A125" s="808"/>
      <c r="B125" s="809"/>
      <c r="C125" s="812" t="s">
        <v>430</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111</v>
      </c>
      <c r="AB125" s="768"/>
      <c r="AC125" s="768"/>
      <c r="AD125" s="768"/>
      <c r="AE125" s="769"/>
      <c r="AF125" s="770" t="s">
        <v>111</v>
      </c>
      <c r="AG125" s="768"/>
      <c r="AH125" s="768"/>
      <c r="AI125" s="768"/>
      <c r="AJ125" s="769"/>
      <c r="AK125" s="770" t="s">
        <v>111</v>
      </c>
      <c r="AL125" s="768"/>
      <c r="AM125" s="768"/>
      <c r="AN125" s="768"/>
      <c r="AO125" s="769"/>
      <c r="AP125" s="815" t="s">
        <v>111</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446</v>
      </c>
      <c r="CL125" s="843"/>
      <c r="CM125" s="843"/>
      <c r="CN125" s="843"/>
      <c r="CO125" s="844"/>
      <c r="CP125" s="851" t="s">
        <v>447</v>
      </c>
      <c r="CQ125" s="796"/>
      <c r="CR125" s="796"/>
      <c r="CS125" s="796"/>
      <c r="CT125" s="796"/>
      <c r="CU125" s="796"/>
      <c r="CV125" s="796"/>
      <c r="CW125" s="796"/>
      <c r="CX125" s="796"/>
      <c r="CY125" s="796"/>
      <c r="CZ125" s="796"/>
      <c r="DA125" s="796"/>
      <c r="DB125" s="796"/>
      <c r="DC125" s="796"/>
      <c r="DD125" s="796"/>
      <c r="DE125" s="796"/>
      <c r="DF125" s="797"/>
      <c r="DG125" s="852" t="s">
        <v>111</v>
      </c>
      <c r="DH125" s="833"/>
      <c r="DI125" s="833"/>
      <c r="DJ125" s="833"/>
      <c r="DK125" s="833"/>
      <c r="DL125" s="833" t="s">
        <v>111</v>
      </c>
      <c r="DM125" s="833"/>
      <c r="DN125" s="833"/>
      <c r="DO125" s="833"/>
      <c r="DP125" s="833"/>
      <c r="DQ125" s="833" t="s">
        <v>111</v>
      </c>
      <c r="DR125" s="833"/>
      <c r="DS125" s="833"/>
      <c r="DT125" s="833"/>
      <c r="DU125" s="833"/>
      <c r="DV125" s="834" t="s">
        <v>111</v>
      </c>
      <c r="DW125" s="834"/>
      <c r="DX125" s="834"/>
      <c r="DY125" s="834"/>
      <c r="DZ125" s="835"/>
    </row>
    <row r="126" spans="1:130" s="199" customFormat="1" ht="26.25" customHeight="1" thickBot="1">
      <c r="A126" s="808"/>
      <c r="B126" s="809"/>
      <c r="C126" s="812" t="s">
        <v>432</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t="s">
        <v>111</v>
      </c>
      <c r="AB126" s="768"/>
      <c r="AC126" s="768"/>
      <c r="AD126" s="768"/>
      <c r="AE126" s="769"/>
      <c r="AF126" s="770" t="s">
        <v>111</v>
      </c>
      <c r="AG126" s="768"/>
      <c r="AH126" s="768"/>
      <c r="AI126" s="768"/>
      <c r="AJ126" s="769"/>
      <c r="AK126" s="770" t="s">
        <v>111</v>
      </c>
      <c r="AL126" s="768"/>
      <c r="AM126" s="768"/>
      <c r="AN126" s="768"/>
      <c r="AO126" s="769"/>
      <c r="AP126" s="815" t="s">
        <v>111</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448</v>
      </c>
      <c r="CQ126" s="738"/>
      <c r="CR126" s="738"/>
      <c r="CS126" s="738"/>
      <c r="CT126" s="738"/>
      <c r="CU126" s="738"/>
      <c r="CV126" s="738"/>
      <c r="CW126" s="738"/>
      <c r="CX126" s="738"/>
      <c r="CY126" s="738"/>
      <c r="CZ126" s="738"/>
      <c r="DA126" s="738"/>
      <c r="DB126" s="738"/>
      <c r="DC126" s="738"/>
      <c r="DD126" s="738"/>
      <c r="DE126" s="738"/>
      <c r="DF126" s="739"/>
      <c r="DG126" s="804" t="s">
        <v>111</v>
      </c>
      <c r="DH126" s="805"/>
      <c r="DI126" s="805"/>
      <c r="DJ126" s="805"/>
      <c r="DK126" s="805"/>
      <c r="DL126" s="805" t="s">
        <v>111</v>
      </c>
      <c r="DM126" s="805"/>
      <c r="DN126" s="805"/>
      <c r="DO126" s="805"/>
      <c r="DP126" s="805"/>
      <c r="DQ126" s="805" t="s">
        <v>111</v>
      </c>
      <c r="DR126" s="805"/>
      <c r="DS126" s="805"/>
      <c r="DT126" s="805"/>
      <c r="DU126" s="805"/>
      <c r="DV126" s="782" t="s">
        <v>111</v>
      </c>
      <c r="DW126" s="782"/>
      <c r="DX126" s="782"/>
      <c r="DY126" s="782"/>
      <c r="DZ126" s="783"/>
    </row>
    <row r="127" spans="1:130" s="199" customFormat="1" ht="26.25" customHeight="1">
      <c r="A127" s="810"/>
      <c r="B127" s="811"/>
      <c r="C127" s="829" t="s">
        <v>449</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t="s">
        <v>111</v>
      </c>
      <c r="AB127" s="768"/>
      <c r="AC127" s="768"/>
      <c r="AD127" s="768"/>
      <c r="AE127" s="769"/>
      <c r="AF127" s="770" t="s">
        <v>111</v>
      </c>
      <c r="AG127" s="768"/>
      <c r="AH127" s="768"/>
      <c r="AI127" s="768"/>
      <c r="AJ127" s="769"/>
      <c r="AK127" s="770" t="s">
        <v>111</v>
      </c>
      <c r="AL127" s="768"/>
      <c r="AM127" s="768"/>
      <c r="AN127" s="768"/>
      <c r="AO127" s="769"/>
      <c r="AP127" s="815" t="s">
        <v>111</v>
      </c>
      <c r="AQ127" s="816"/>
      <c r="AR127" s="816"/>
      <c r="AS127" s="816"/>
      <c r="AT127" s="817"/>
      <c r="AU127" s="235"/>
      <c r="AV127" s="235"/>
      <c r="AW127" s="235"/>
      <c r="AX127" s="832" t="s">
        <v>450</v>
      </c>
      <c r="AY127" s="800"/>
      <c r="AZ127" s="800"/>
      <c r="BA127" s="800"/>
      <c r="BB127" s="800"/>
      <c r="BC127" s="800"/>
      <c r="BD127" s="800"/>
      <c r="BE127" s="801"/>
      <c r="BF127" s="799" t="s">
        <v>451</v>
      </c>
      <c r="BG127" s="800"/>
      <c r="BH127" s="800"/>
      <c r="BI127" s="800"/>
      <c r="BJ127" s="800"/>
      <c r="BK127" s="800"/>
      <c r="BL127" s="801"/>
      <c r="BM127" s="799" t="s">
        <v>452</v>
      </c>
      <c r="BN127" s="800"/>
      <c r="BO127" s="800"/>
      <c r="BP127" s="800"/>
      <c r="BQ127" s="800"/>
      <c r="BR127" s="800"/>
      <c r="BS127" s="801"/>
      <c r="BT127" s="799" t="s">
        <v>453</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454</v>
      </c>
      <c r="CQ127" s="738"/>
      <c r="CR127" s="738"/>
      <c r="CS127" s="738"/>
      <c r="CT127" s="738"/>
      <c r="CU127" s="738"/>
      <c r="CV127" s="738"/>
      <c r="CW127" s="738"/>
      <c r="CX127" s="738"/>
      <c r="CY127" s="738"/>
      <c r="CZ127" s="738"/>
      <c r="DA127" s="738"/>
      <c r="DB127" s="738"/>
      <c r="DC127" s="738"/>
      <c r="DD127" s="738"/>
      <c r="DE127" s="738"/>
      <c r="DF127" s="739"/>
      <c r="DG127" s="804" t="s">
        <v>111</v>
      </c>
      <c r="DH127" s="805"/>
      <c r="DI127" s="805"/>
      <c r="DJ127" s="805"/>
      <c r="DK127" s="805"/>
      <c r="DL127" s="805" t="s">
        <v>111</v>
      </c>
      <c r="DM127" s="805"/>
      <c r="DN127" s="805"/>
      <c r="DO127" s="805"/>
      <c r="DP127" s="805"/>
      <c r="DQ127" s="805" t="s">
        <v>111</v>
      </c>
      <c r="DR127" s="805"/>
      <c r="DS127" s="805"/>
      <c r="DT127" s="805"/>
      <c r="DU127" s="805"/>
      <c r="DV127" s="782" t="s">
        <v>111</v>
      </c>
      <c r="DW127" s="782"/>
      <c r="DX127" s="782"/>
      <c r="DY127" s="782"/>
      <c r="DZ127" s="783"/>
    </row>
    <row r="128" spans="1:130" s="199" customFormat="1" ht="26.25" customHeight="1" thickBot="1">
      <c r="A128" s="784" t="s">
        <v>455</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456</v>
      </c>
      <c r="X128" s="786"/>
      <c r="Y128" s="786"/>
      <c r="Z128" s="787"/>
      <c r="AA128" s="788">
        <v>432333</v>
      </c>
      <c r="AB128" s="789"/>
      <c r="AC128" s="789"/>
      <c r="AD128" s="789"/>
      <c r="AE128" s="790"/>
      <c r="AF128" s="791">
        <v>395677</v>
      </c>
      <c r="AG128" s="789"/>
      <c r="AH128" s="789"/>
      <c r="AI128" s="789"/>
      <c r="AJ128" s="790"/>
      <c r="AK128" s="791">
        <v>371913</v>
      </c>
      <c r="AL128" s="789"/>
      <c r="AM128" s="789"/>
      <c r="AN128" s="789"/>
      <c r="AO128" s="790"/>
      <c r="AP128" s="792"/>
      <c r="AQ128" s="793"/>
      <c r="AR128" s="793"/>
      <c r="AS128" s="793"/>
      <c r="AT128" s="794"/>
      <c r="AU128" s="235"/>
      <c r="AV128" s="235"/>
      <c r="AW128" s="235"/>
      <c r="AX128" s="795" t="s">
        <v>457</v>
      </c>
      <c r="AY128" s="796"/>
      <c r="AZ128" s="796"/>
      <c r="BA128" s="796"/>
      <c r="BB128" s="796"/>
      <c r="BC128" s="796"/>
      <c r="BD128" s="796"/>
      <c r="BE128" s="797"/>
      <c r="BF128" s="774" t="s">
        <v>111</v>
      </c>
      <c r="BG128" s="775"/>
      <c r="BH128" s="775"/>
      <c r="BI128" s="775"/>
      <c r="BJ128" s="775"/>
      <c r="BK128" s="775"/>
      <c r="BL128" s="798"/>
      <c r="BM128" s="774">
        <v>12.83</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458</v>
      </c>
      <c r="CQ128" s="716"/>
      <c r="CR128" s="716"/>
      <c r="CS128" s="716"/>
      <c r="CT128" s="716"/>
      <c r="CU128" s="716"/>
      <c r="CV128" s="716"/>
      <c r="CW128" s="716"/>
      <c r="CX128" s="716"/>
      <c r="CY128" s="716"/>
      <c r="CZ128" s="716"/>
      <c r="DA128" s="716"/>
      <c r="DB128" s="716"/>
      <c r="DC128" s="716"/>
      <c r="DD128" s="716"/>
      <c r="DE128" s="716"/>
      <c r="DF128" s="717"/>
      <c r="DG128" s="778" t="s">
        <v>111</v>
      </c>
      <c r="DH128" s="779"/>
      <c r="DI128" s="779"/>
      <c r="DJ128" s="779"/>
      <c r="DK128" s="779"/>
      <c r="DL128" s="779" t="s">
        <v>111</v>
      </c>
      <c r="DM128" s="779"/>
      <c r="DN128" s="779"/>
      <c r="DO128" s="779"/>
      <c r="DP128" s="779"/>
      <c r="DQ128" s="779" t="s">
        <v>111</v>
      </c>
      <c r="DR128" s="779"/>
      <c r="DS128" s="779"/>
      <c r="DT128" s="779"/>
      <c r="DU128" s="779"/>
      <c r="DV128" s="780" t="s">
        <v>111</v>
      </c>
      <c r="DW128" s="780"/>
      <c r="DX128" s="780"/>
      <c r="DY128" s="780"/>
      <c r="DZ128" s="781"/>
    </row>
    <row r="129" spans="1:131" s="199" customFormat="1" ht="26.25" customHeight="1">
      <c r="A129" s="762" t="s">
        <v>91</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459</v>
      </c>
      <c r="X129" s="765"/>
      <c r="Y129" s="765"/>
      <c r="Z129" s="766"/>
      <c r="AA129" s="767">
        <v>14197856</v>
      </c>
      <c r="AB129" s="768"/>
      <c r="AC129" s="768"/>
      <c r="AD129" s="768"/>
      <c r="AE129" s="769"/>
      <c r="AF129" s="770">
        <v>14384904</v>
      </c>
      <c r="AG129" s="768"/>
      <c r="AH129" s="768"/>
      <c r="AI129" s="768"/>
      <c r="AJ129" s="769"/>
      <c r="AK129" s="770">
        <v>14299773</v>
      </c>
      <c r="AL129" s="768"/>
      <c r="AM129" s="768"/>
      <c r="AN129" s="768"/>
      <c r="AO129" s="769"/>
      <c r="AP129" s="771"/>
      <c r="AQ129" s="772"/>
      <c r="AR129" s="772"/>
      <c r="AS129" s="772"/>
      <c r="AT129" s="773"/>
      <c r="AU129" s="237"/>
      <c r="AV129" s="237"/>
      <c r="AW129" s="237"/>
      <c r="AX129" s="737" t="s">
        <v>460</v>
      </c>
      <c r="AY129" s="738"/>
      <c r="AZ129" s="738"/>
      <c r="BA129" s="738"/>
      <c r="BB129" s="738"/>
      <c r="BC129" s="738"/>
      <c r="BD129" s="738"/>
      <c r="BE129" s="739"/>
      <c r="BF129" s="757" t="s">
        <v>111</v>
      </c>
      <c r="BG129" s="758"/>
      <c r="BH129" s="758"/>
      <c r="BI129" s="758"/>
      <c r="BJ129" s="758"/>
      <c r="BK129" s="758"/>
      <c r="BL129" s="759"/>
      <c r="BM129" s="757">
        <v>17.829999999999998</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62" t="s">
        <v>461</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462</v>
      </c>
      <c r="X130" s="765"/>
      <c r="Y130" s="765"/>
      <c r="Z130" s="766"/>
      <c r="AA130" s="767">
        <v>2310502</v>
      </c>
      <c r="AB130" s="768"/>
      <c r="AC130" s="768"/>
      <c r="AD130" s="768"/>
      <c r="AE130" s="769"/>
      <c r="AF130" s="770">
        <v>2266867</v>
      </c>
      <c r="AG130" s="768"/>
      <c r="AH130" s="768"/>
      <c r="AI130" s="768"/>
      <c r="AJ130" s="769"/>
      <c r="AK130" s="770">
        <v>2238748</v>
      </c>
      <c r="AL130" s="768"/>
      <c r="AM130" s="768"/>
      <c r="AN130" s="768"/>
      <c r="AO130" s="769"/>
      <c r="AP130" s="771"/>
      <c r="AQ130" s="772"/>
      <c r="AR130" s="772"/>
      <c r="AS130" s="772"/>
      <c r="AT130" s="773"/>
      <c r="AU130" s="237"/>
      <c r="AV130" s="237"/>
      <c r="AW130" s="237"/>
      <c r="AX130" s="737" t="s">
        <v>463</v>
      </c>
      <c r="AY130" s="738"/>
      <c r="AZ130" s="738"/>
      <c r="BA130" s="738"/>
      <c r="BB130" s="738"/>
      <c r="BC130" s="738"/>
      <c r="BD130" s="738"/>
      <c r="BE130" s="739"/>
      <c r="BF130" s="740">
        <v>10</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464</v>
      </c>
      <c r="X131" s="748"/>
      <c r="Y131" s="748"/>
      <c r="Z131" s="749"/>
      <c r="AA131" s="750">
        <v>11887354</v>
      </c>
      <c r="AB131" s="751"/>
      <c r="AC131" s="751"/>
      <c r="AD131" s="751"/>
      <c r="AE131" s="752"/>
      <c r="AF131" s="753">
        <v>12118037</v>
      </c>
      <c r="AG131" s="751"/>
      <c r="AH131" s="751"/>
      <c r="AI131" s="751"/>
      <c r="AJ131" s="752"/>
      <c r="AK131" s="753">
        <v>12061025</v>
      </c>
      <c r="AL131" s="751"/>
      <c r="AM131" s="751"/>
      <c r="AN131" s="751"/>
      <c r="AO131" s="752"/>
      <c r="AP131" s="754"/>
      <c r="AQ131" s="755"/>
      <c r="AR131" s="755"/>
      <c r="AS131" s="755"/>
      <c r="AT131" s="756"/>
      <c r="AU131" s="237"/>
      <c r="AV131" s="237"/>
      <c r="AW131" s="237"/>
      <c r="AX131" s="715" t="s">
        <v>465</v>
      </c>
      <c r="AY131" s="716"/>
      <c r="AZ131" s="716"/>
      <c r="BA131" s="716"/>
      <c r="BB131" s="716"/>
      <c r="BC131" s="716"/>
      <c r="BD131" s="716"/>
      <c r="BE131" s="717"/>
      <c r="BF131" s="718">
        <v>82.9</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24" t="s">
        <v>466</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467</v>
      </c>
      <c r="W132" s="728"/>
      <c r="X132" s="728"/>
      <c r="Y132" s="728"/>
      <c r="Z132" s="729"/>
      <c r="AA132" s="730">
        <v>9.8518223650000003</v>
      </c>
      <c r="AB132" s="731"/>
      <c r="AC132" s="731"/>
      <c r="AD132" s="731"/>
      <c r="AE132" s="732"/>
      <c r="AF132" s="733">
        <v>9.8708148849999997</v>
      </c>
      <c r="AG132" s="731"/>
      <c r="AH132" s="731"/>
      <c r="AI132" s="731"/>
      <c r="AJ132" s="732"/>
      <c r="AK132" s="733">
        <v>10.449352360000001</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468</v>
      </c>
      <c r="W133" s="707"/>
      <c r="X133" s="707"/>
      <c r="Y133" s="707"/>
      <c r="Z133" s="708"/>
      <c r="AA133" s="709">
        <v>10.7</v>
      </c>
      <c r="AB133" s="710"/>
      <c r="AC133" s="710"/>
      <c r="AD133" s="710"/>
      <c r="AE133" s="711"/>
      <c r="AF133" s="709">
        <v>10.4</v>
      </c>
      <c r="AG133" s="710"/>
      <c r="AH133" s="710"/>
      <c r="AI133" s="710"/>
      <c r="AJ133" s="711"/>
      <c r="AK133" s="709">
        <v>10</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5"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5" zoomScaleNormal="55"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8" scale="6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469</v>
      </c>
      <c r="B5" s="248"/>
      <c r="C5" s="248"/>
      <c r="D5" s="248"/>
      <c r="E5" s="248"/>
      <c r="F5" s="248"/>
      <c r="G5" s="248"/>
      <c r="H5" s="248"/>
      <c r="I5" s="248"/>
      <c r="J5" s="248"/>
      <c r="K5" s="248"/>
      <c r="L5" s="248"/>
      <c r="M5" s="248"/>
      <c r="N5" s="248"/>
      <c r="O5" s="249"/>
    </row>
    <row r="6" spans="1:16">
      <c r="A6" s="250"/>
      <c r="B6" s="246"/>
      <c r="C6" s="246"/>
      <c r="D6" s="246"/>
      <c r="E6" s="246"/>
      <c r="F6" s="246"/>
      <c r="G6" s="251" t="s">
        <v>470</v>
      </c>
      <c r="H6" s="251"/>
      <c r="I6" s="251"/>
      <c r="J6" s="251"/>
      <c r="K6" s="246"/>
      <c r="L6" s="246"/>
      <c r="M6" s="246"/>
      <c r="N6" s="246"/>
    </row>
    <row r="7" spans="1:16">
      <c r="A7" s="250"/>
      <c r="B7" s="246"/>
      <c r="C7" s="246"/>
      <c r="D7" s="246"/>
      <c r="E7" s="246"/>
      <c r="F7" s="246"/>
      <c r="G7" s="253"/>
      <c r="H7" s="254"/>
      <c r="I7" s="254"/>
      <c r="J7" s="255"/>
      <c r="K7" s="1121" t="s">
        <v>471</v>
      </c>
      <c r="L7" s="256"/>
      <c r="M7" s="257" t="s">
        <v>472</v>
      </c>
      <c r="N7" s="258"/>
    </row>
    <row r="8" spans="1:16">
      <c r="A8" s="250"/>
      <c r="B8" s="246"/>
      <c r="C8" s="246"/>
      <c r="D8" s="246"/>
      <c r="E8" s="246"/>
      <c r="F8" s="246"/>
      <c r="G8" s="259"/>
      <c r="H8" s="260"/>
      <c r="I8" s="260"/>
      <c r="J8" s="261"/>
      <c r="K8" s="1122"/>
      <c r="L8" s="262" t="s">
        <v>473</v>
      </c>
      <c r="M8" s="263" t="s">
        <v>474</v>
      </c>
      <c r="N8" s="264" t="s">
        <v>475</v>
      </c>
    </row>
    <row r="9" spans="1:16">
      <c r="A9" s="250"/>
      <c r="B9" s="246"/>
      <c r="C9" s="246"/>
      <c r="D9" s="246"/>
      <c r="E9" s="246"/>
      <c r="F9" s="246"/>
      <c r="G9" s="1135" t="s">
        <v>476</v>
      </c>
      <c r="H9" s="1136"/>
      <c r="I9" s="1136"/>
      <c r="J9" s="1137"/>
      <c r="K9" s="265">
        <v>5365893</v>
      </c>
      <c r="L9" s="266">
        <v>80583</v>
      </c>
      <c r="M9" s="267">
        <v>57713</v>
      </c>
      <c r="N9" s="268">
        <v>39.6</v>
      </c>
    </row>
    <row r="10" spans="1:16">
      <c r="A10" s="250"/>
      <c r="B10" s="246"/>
      <c r="C10" s="246"/>
      <c r="D10" s="246"/>
      <c r="E10" s="246"/>
      <c r="F10" s="246"/>
      <c r="G10" s="1135" t="s">
        <v>477</v>
      </c>
      <c r="H10" s="1136"/>
      <c r="I10" s="1136"/>
      <c r="J10" s="1137"/>
      <c r="K10" s="269">
        <v>176623</v>
      </c>
      <c r="L10" s="270">
        <v>2652</v>
      </c>
      <c r="M10" s="271">
        <v>3737</v>
      </c>
      <c r="N10" s="272">
        <v>-29</v>
      </c>
    </row>
    <row r="11" spans="1:16" ht="13.5" customHeight="1">
      <c r="A11" s="250"/>
      <c r="B11" s="246"/>
      <c r="C11" s="246"/>
      <c r="D11" s="246"/>
      <c r="E11" s="246"/>
      <c r="F11" s="246"/>
      <c r="G11" s="1135" t="s">
        <v>478</v>
      </c>
      <c r="H11" s="1136"/>
      <c r="I11" s="1136"/>
      <c r="J11" s="1137"/>
      <c r="K11" s="269">
        <v>684971</v>
      </c>
      <c r="L11" s="270">
        <v>10287</v>
      </c>
      <c r="M11" s="271">
        <v>6346</v>
      </c>
      <c r="N11" s="272">
        <v>62.1</v>
      </c>
    </row>
    <row r="12" spans="1:16" ht="13.5" customHeight="1">
      <c r="A12" s="250"/>
      <c r="B12" s="246"/>
      <c r="C12" s="246"/>
      <c r="D12" s="246"/>
      <c r="E12" s="246"/>
      <c r="F12" s="246"/>
      <c r="G12" s="1135" t="s">
        <v>479</v>
      </c>
      <c r="H12" s="1136"/>
      <c r="I12" s="1136"/>
      <c r="J12" s="1137"/>
      <c r="K12" s="269" t="s">
        <v>480</v>
      </c>
      <c r="L12" s="270" t="s">
        <v>480</v>
      </c>
      <c r="M12" s="271">
        <v>800</v>
      </c>
      <c r="N12" s="272" t="s">
        <v>480</v>
      </c>
    </row>
    <row r="13" spans="1:16" ht="13.5" customHeight="1">
      <c r="A13" s="250"/>
      <c r="B13" s="246"/>
      <c r="C13" s="246"/>
      <c r="D13" s="246"/>
      <c r="E13" s="246"/>
      <c r="F13" s="246"/>
      <c r="G13" s="1135" t="s">
        <v>481</v>
      </c>
      <c r="H13" s="1136"/>
      <c r="I13" s="1136"/>
      <c r="J13" s="1137"/>
      <c r="K13" s="269" t="s">
        <v>480</v>
      </c>
      <c r="L13" s="270" t="s">
        <v>480</v>
      </c>
      <c r="M13" s="271">
        <v>1</v>
      </c>
      <c r="N13" s="272" t="s">
        <v>480</v>
      </c>
    </row>
    <row r="14" spans="1:16" ht="13.5" customHeight="1">
      <c r="A14" s="250"/>
      <c r="B14" s="246"/>
      <c r="C14" s="246"/>
      <c r="D14" s="246"/>
      <c r="E14" s="246"/>
      <c r="F14" s="246"/>
      <c r="G14" s="1135" t="s">
        <v>482</v>
      </c>
      <c r="H14" s="1136"/>
      <c r="I14" s="1136"/>
      <c r="J14" s="1137"/>
      <c r="K14" s="269">
        <v>184023</v>
      </c>
      <c r="L14" s="270">
        <v>2764</v>
      </c>
      <c r="M14" s="271">
        <v>2571</v>
      </c>
      <c r="N14" s="272">
        <v>7.5</v>
      </c>
    </row>
    <row r="15" spans="1:16" ht="13.5" customHeight="1">
      <c r="A15" s="250"/>
      <c r="B15" s="246"/>
      <c r="C15" s="246"/>
      <c r="D15" s="246"/>
      <c r="E15" s="246"/>
      <c r="F15" s="246"/>
      <c r="G15" s="1135" t="s">
        <v>483</v>
      </c>
      <c r="H15" s="1136"/>
      <c r="I15" s="1136"/>
      <c r="J15" s="1137"/>
      <c r="K15" s="269">
        <v>135799</v>
      </c>
      <c r="L15" s="270">
        <v>2039</v>
      </c>
      <c r="M15" s="271">
        <v>1342</v>
      </c>
      <c r="N15" s="272">
        <v>51.9</v>
      </c>
    </row>
    <row r="16" spans="1:16">
      <c r="A16" s="250"/>
      <c r="B16" s="246"/>
      <c r="C16" s="246"/>
      <c r="D16" s="246"/>
      <c r="E16" s="246"/>
      <c r="F16" s="246"/>
      <c r="G16" s="1138" t="s">
        <v>484</v>
      </c>
      <c r="H16" s="1139"/>
      <c r="I16" s="1139"/>
      <c r="J16" s="1140"/>
      <c r="K16" s="270">
        <v>-556924</v>
      </c>
      <c r="L16" s="270">
        <v>-8364</v>
      </c>
      <c r="M16" s="271">
        <v>-4975</v>
      </c>
      <c r="N16" s="272">
        <v>68.099999999999994</v>
      </c>
    </row>
    <row r="17" spans="1:16">
      <c r="A17" s="250"/>
      <c r="B17" s="246"/>
      <c r="C17" s="246"/>
      <c r="D17" s="246"/>
      <c r="E17" s="246"/>
      <c r="F17" s="246"/>
      <c r="G17" s="1138" t="s">
        <v>169</v>
      </c>
      <c r="H17" s="1139"/>
      <c r="I17" s="1139"/>
      <c r="J17" s="1140"/>
      <c r="K17" s="270">
        <v>5990385</v>
      </c>
      <c r="L17" s="270">
        <v>89962</v>
      </c>
      <c r="M17" s="271">
        <v>67535</v>
      </c>
      <c r="N17" s="272">
        <v>33.200000000000003</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485</v>
      </c>
      <c r="H19" s="246"/>
      <c r="I19" s="246"/>
      <c r="J19" s="246"/>
      <c r="K19" s="246"/>
      <c r="L19" s="246"/>
      <c r="M19" s="246"/>
      <c r="N19" s="246"/>
    </row>
    <row r="20" spans="1:16">
      <c r="A20" s="250"/>
      <c r="B20" s="246"/>
      <c r="C20" s="246"/>
      <c r="D20" s="246"/>
      <c r="E20" s="246"/>
      <c r="F20" s="246"/>
      <c r="G20" s="274"/>
      <c r="H20" s="275"/>
      <c r="I20" s="275"/>
      <c r="J20" s="276"/>
      <c r="K20" s="277" t="s">
        <v>486</v>
      </c>
      <c r="L20" s="278" t="s">
        <v>487</v>
      </c>
      <c r="M20" s="279" t="s">
        <v>488</v>
      </c>
      <c r="N20" s="280"/>
    </row>
    <row r="21" spans="1:16" s="286" customFormat="1">
      <c r="A21" s="281"/>
      <c r="B21" s="251"/>
      <c r="C21" s="251"/>
      <c r="D21" s="251"/>
      <c r="E21" s="251"/>
      <c r="F21" s="251"/>
      <c r="G21" s="1132" t="s">
        <v>489</v>
      </c>
      <c r="H21" s="1133"/>
      <c r="I21" s="1133"/>
      <c r="J21" s="1134"/>
      <c r="K21" s="282">
        <v>7.66</v>
      </c>
      <c r="L21" s="283">
        <v>6.24</v>
      </c>
      <c r="M21" s="284">
        <v>1.42</v>
      </c>
      <c r="N21" s="251"/>
      <c r="O21" s="285"/>
      <c r="P21" s="281"/>
    </row>
    <row r="22" spans="1:16" s="286" customFormat="1">
      <c r="A22" s="281"/>
      <c r="B22" s="251"/>
      <c r="C22" s="251"/>
      <c r="D22" s="251"/>
      <c r="E22" s="251"/>
      <c r="F22" s="251"/>
      <c r="G22" s="1132" t="s">
        <v>490</v>
      </c>
      <c r="H22" s="1133"/>
      <c r="I22" s="1133"/>
      <c r="J22" s="1134"/>
      <c r="K22" s="287">
        <v>99.9</v>
      </c>
      <c r="L22" s="288">
        <v>98.7</v>
      </c>
      <c r="M22" s="289">
        <v>1.2</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491</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492</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493</v>
      </c>
      <c r="H29" s="251"/>
      <c r="I29" s="251"/>
      <c r="J29" s="251"/>
      <c r="K29" s="246"/>
      <c r="L29" s="246"/>
      <c r="M29" s="246"/>
      <c r="N29" s="246"/>
      <c r="O29" s="295"/>
    </row>
    <row r="30" spans="1:16">
      <c r="A30" s="250"/>
      <c r="B30" s="246"/>
      <c r="C30" s="246"/>
      <c r="D30" s="246"/>
      <c r="E30" s="246"/>
      <c r="F30" s="246"/>
      <c r="G30" s="253"/>
      <c r="H30" s="254"/>
      <c r="I30" s="254"/>
      <c r="J30" s="255"/>
      <c r="K30" s="1121" t="s">
        <v>471</v>
      </c>
      <c r="L30" s="256"/>
      <c r="M30" s="257" t="s">
        <v>472</v>
      </c>
      <c r="N30" s="258"/>
    </row>
    <row r="31" spans="1:16">
      <c r="A31" s="250"/>
      <c r="B31" s="246"/>
      <c r="C31" s="246"/>
      <c r="D31" s="246"/>
      <c r="E31" s="246"/>
      <c r="F31" s="246"/>
      <c r="G31" s="259"/>
      <c r="H31" s="260"/>
      <c r="I31" s="260"/>
      <c r="J31" s="261"/>
      <c r="K31" s="1122"/>
      <c r="L31" s="262" t="s">
        <v>473</v>
      </c>
      <c r="M31" s="263" t="s">
        <v>474</v>
      </c>
      <c r="N31" s="264" t="s">
        <v>475</v>
      </c>
    </row>
    <row r="32" spans="1:16" ht="27" customHeight="1">
      <c r="A32" s="250"/>
      <c r="B32" s="246"/>
      <c r="C32" s="246"/>
      <c r="D32" s="246"/>
      <c r="E32" s="246"/>
      <c r="F32" s="246"/>
      <c r="G32" s="1123" t="s">
        <v>494</v>
      </c>
      <c r="H32" s="1124"/>
      <c r="I32" s="1124"/>
      <c r="J32" s="1125"/>
      <c r="K32" s="296">
        <v>2673026</v>
      </c>
      <c r="L32" s="296">
        <v>40143</v>
      </c>
      <c r="M32" s="297">
        <v>35267</v>
      </c>
      <c r="N32" s="298">
        <v>13.8</v>
      </c>
    </row>
    <row r="33" spans="1:16" ht="13.5" customHeight="1">
      <c r="A33" s="250"/>
      <c r="B33" s="246"/>
      <c r="C33" s="246"/>
      <c r="D33" s="246"/>
      <c r="E33" s="246"/>
      <c r="F33" s="246"/>
      <c r="G33" s="1123" t="s">
        <v>495</v>
      </c>
      <c r="H33" s="1124"/>
      <c r="I33" s="1124"/>
      <c r="J33" s="1125"/>
      <c r="K33" s="296" t="s">
        <v>480</v>
      </c>
      <c r="L33" s="296" t="s">
        <v>480</v>
      </c>
      <c r="M33" s="297">
        <v>1</v>
      </c>
      <c r="N33" s="298" t="s">
        <v>480</v>
      </c>
    </row>
    <row r="34" spans="1:16" ht="27" customHeight="1">
      <c r="A34" s="250"/>
      <c r="B34" s="246"/>
      <c r="C34" s="246"/>
      <c r="D34" s="246"/>
      <c r="E34" s="246"/>
      <c r="F34" s="246"/>
      <c r="G34" s="1123" t="s">
        <v>496</v>
      </c>
      <c r="H34" s="1124"/>
      <c r="I34" s="1124"/>
      <c r="J34" s="1125"/>
      <c r="K34" s="296" t="s">
        <v>480</v>
      </c>
      <c r="L34" s="296" t="s">
        <v>480</v>
      </c>
      <c r="M34" s="297">
        <v>49</v>
      </c>
      <c r="N34" s="298" t="s">
        <v>480</v>
      </c>
    </row>
    <row r="35" spans="1:16" ht="27" customHeight="1">
      <c r="A35" s="250"/>
      <c r="B35" s="246"/>
      <c r="C35" s="246"/>
      <c r="D35" s="246"/>
      <c r="E35" s="246"/>
      <c r="F35" s="246"/>
      <c r="G35" s="1123" t="s">
        <v>497</v>
      </c>
      <c r="H35" s="1124"/>
      <c r="I35" s="1124"/>
      <c r="J35" s="1125"/>
      <c r="K35" s="296">
        <v>1161868</v>
      </c>
      <c r="L35" s="296">
        <v>17449</v>
      </c>
      <c r="M35" s="297">
        <v>9709</v>
      </c>
      <c r="N35" s="298">
        <v>79.7</v>
      </c>
    </row>
    <row r="36" spans="1:16" ht="27" customHeight="1">
      <c r="A36" s="250"/>
      <c r="B36" s="246"/>
      <c r="C36" s="246"/>
      <c r="D36" s="246"/>
      <c r="E36" s="246"/>
      <c r="F36" s="246"/>
      <c r="G36" s="1123" t="s">
        <v>498</v>
      </c>
      <c r="H36" s="1124"/>
      <c r="I36" s="1124"/>
      <c r="J36" s="1125"/>
      <c r="K36" s="296">
        <v>34830</v>
      </c>
      <c r="L36" s="296">
        <v>523</v>
      </c>
      <c r="M36" s="297">
        <v>2367</v>
      </c>
      <c r="N36" s="298">
        <v>-77.900000000000006</v>
      </c>
    </row>
    <row r="37" spans="1:16" ht="13.5" customHeight="1">
      <c r="A37" s="250"/>
      <c r="B37" s="246"/>
      <c r="C37" s="246"/>
      <c r="D37" s="246"/>
      <c r="E37" s="246"/>
      <c r="F37" s="246"/>
      <c r="G37" s="1123" t="s">
        <v>499</v>
      </c>
      <c r="H37" s="1124"/>
      <c r="I37" s="1124"/>
      <c r="J37" s="1125"/>
      <c r="K37" s="296" t="s">
        <v>480</v>
      </c>
      <c r="L37" s="296" t="s">
        <v>480</v>
      </c>
      <c r="M37" s="297">
        <v>1205</v>
      </c>
      <c r="N37" s="298" t="s">
        <v>480</v>
      </c>
    </row>
    <row r="38" spans="1:16" ht="27" customHeight="1">
      <c r="A38" s="250"/>
      <c r="B38" s="246"/>
      <c r="C38" s="246"/>
      <c r="D38" s="246"/>
      <c r="E38" s="246"/>
      <c r="F38" s="246"/>
      <c r="G38" s="1126" t="s">
        <v>500</v>
      </c>
      <c r="H38" s="1127"/>
      <c r="I38" s="1127"/>
      <c r="J38" s="1128"/>
      <c r="K38" s="299">
        <v>1236</v>
      </c>
      <c r="L38" s="299">
        <v>19</v>
      </c>
      <c r="M38" s="300">
        <v>3</v>
      </c>
      <c r="N38" s="301">
        <v>533.29999999999995</v>
      </c>
      <c r="O38" s="295"/>
    </row>
    <row r="39" spans="1:16">
      <c r="A39" s="250"/>
      <c r="B39" s="246"/>
      <c r="C39" s="246"/>
      <c r="D39" s="246"/>
      <c r="E39" s="246"/>
      <c r="F39" s="246"/>
      <c r="G39" s="1126" t="s">
        <v>501</v>
      </c>
      <c r="H39" s="1127"/>
      <c r="I39" s="1127"/>
      <c r="J39" s="1128"/>
      <c r="K39" s="302">
        <v>-371913</v>
      </c>
      <c r="L39" s="302">
        <v>-5585</v>
      </c>
      <c r="M39" s="303">
        <v>-6690</v>
      </c>
      <c r="N39" s="304">
        <v>-16.5</v>
      </c>
      <c r="O39" s="295"/>
    </row>
    <row r="40" spans="1:16" ht="27" customHeight="1">
      <c r="A40" s="250"/>
      <c r="B40" s="246"/>
      <c r="C40" s="246"/>
      <c r="D40" s="246"/>
      <c r="E40" s="246"/>
      <c r="F40" s="246"/>
      <c r="G40" s="1123" t="s">
        <v>502</v>
      </c>
      <c r="H40" s="1124"/>
      <c r="I40" s="1124"/>
      <c r="J40" s="1125"/>
      <c r="K40" s="302">
        <v>-2238748</v>
      </c>
      <c r="L40" s="302">
        <v>-33621</v>
      </c>
      <c r="M40" s="303">
        <v>-29386</v>
      </c>
      <c r="N40" s="304">
        <v>14.4</v>
      </c>
      <c r="O40" s="295"/>
    </row>
    <row r="41" spans="1:16">
      <c r="A41" s="250"/>
      <c r="B41" s="246"/>
      <c r="C41" s="246"/>
      <c r="D41" s="246"/>
      <c r="E41" s="246"/>
      <c r="F41" s="246"/>
      <c r="G41" s="1129" t="s">
        <v>280</v>
      </c>
      <c r="H41" s="1130"/>
      <c r="I41" s="1130"/>
      <c r="J41" s="1131"/>
      <c r="K41" s="296">
        <v>1260299</v>
      </c>
      <c r="L41" s="302">
        <v>18927</v>
      </c>
      <c r="M41" s="303">
        <v>12524</v>
      </c>
      <c r="N41" s="304">
        <v>51.1</v>
      </c>
      <c r="O41" s="295"/>
    </row>
    <row r="42" spans="1:16">
      <c r="A42" s="250"/>
      <c r="B42" s="246"/>
      <c r="C42" s="246"/>
      <c r="D42" s="246"/>
      <c r="E42" s="246"/>
      <c r="F42" s="246"/>
      <c r="G42" s="305" t="s">
        <v>503</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504</v>
      </c>
      <c r="B47" s="246"/>
      <c r="C47" s="246"/>
      <c r="D47" s="246"/>
      <c r="E47" s="246"/>
      <c r="F47" s="246"/>
      <c r="G47" s="246"/>
      <c r="H47" s="246"/>
      <c r="I47" s="246"/>
      <c r="J47" s="246"/>
      <c r="K47" s="246"/>
      <c r="L47" s="246"/>
      <c r="M47" s="246"/>
      <c r="N47" s="246"/>
    </row>
    <row r="48" spans="1:16">
      <c r="A48" s="250"/>
      <c r="B48" s="246"/>
      <c r="C48" s="246"/>
      <c r="D48" s="246"/>
      <c r="E48" s="246"/>
      <c r="F48" s="246"/>
      <c r="G48" s="310" t="s">
        <v>505</v>
      </c>
      <c r="H48" s="310"/>
      <c r="I48" s="310"/>
      <c r="J48" s="310"/>
      <c r="K48" s="310"/>
      <c r="L48" s="310"/>
      <c r="M48" s="311"/>
      <c r="N48" s="310"/>
    </row>
    <row r="49" spans="1:14" ht="13.5" customHeight="1">
      <c r="A49" s="250"/>
      <c r="B49" s="246"/>
      <c r="C49" s="246"/>
      <c r="D49" s="246"/>
      <c r="E49" s="246"/>
      <c r="F49" s="246"/>
      <c r="G49" s="312"/>
      <c r="H49" s="313"/>
      <c r="I49" s="1116" t="s">
        <v>471</v>
      </c>
      <c r="J49" s="1118" t="s">
        <v>506</v>
      </c>
      <c r="K49" s="1119"/>
      <c r="L49" s="1119"/>
      <c r="M49" s="1119"/>
      <c r="N49" s="1120"/>
    </row>
    <row r="50" spans="1:14">
      <c r="A50" s="250"/>
      <c r="B50" s="246"/>
      <c r="C50" s="246"/>
      <c r="D50" s="246"/>
      <c r="E50" s="246"/>
      <c r="F50" s="246"/>
      <c r="G50" s="314"/>
      <c r="H50" s="315"/>
      <c r="I50" s="1117"/>
      <c r="J50" s="316" t="s">
        <v>507</v>
      </c>
      <c r="K50" s="317" t="s">
        <v>508</v>
      </c>
      <c r="L50" s="318" t="s">
        <v>509</v>
      </c>
      <c r="M50" s="319" t="s">
        <v>510</v>
      </c>
      <c r="N50" s="320" t="s">
        <v>511</v>
      </c>
    </row>
    <row r="51" spans="1:14">
      <c r="A51" s="250"/>
      <c r="B51" s="246"/>
      <c r="C51" s="246"/>
      <c r="D51" s="246"/>
      <c r="E51" s="246"/>
      <c r="F51" s="246"/>
      <c r="G51" s="312" t="s">
        <v>512</v>
      </c>
      <c r="H51" s="313"/>
      <c r="I51" s="321">
        <v>1620830</v>
      </c>
      <c r="J51" s="322">
        <v>24028</v>
      </c>
      <c r="K51" s="323">
        <v>-22.2</v>
      </c>
      <c r="L51" s="324">
        <v>50880</v>
      </c>
      <c r="M51" s="325">
        <v>7</v>
      </c>
      <c r="N51" s="326">
        <v>-29.2</v>
      </c>
    </row>
    <row r="52" spans="1:14">
      <c r="A52" s="250"/>
      <c r="B52" s="246"/>
      <c r="C52" s="246"/>
      <c r="D52" s="246"/>
      <c r="E52" s="246"/>
      <c r="F52" s="246"/>
      <c r="G52" s="327"/>
      <c r="H52" s="328" t="s">
        <v>513</v>
      </c>
      <c r="I52" s="329">
        <v>991820</v>
      </c>
      <c r="J52" s="330">
        <v>14703</v>
      </c>
      <c r="K52" s="331">
        <v>-27</v>
      </c>
      <c r="L52" s="332">
        <v>26879</v>
      </c>
      <c r="M52" s="333">
        <v>2.4</v>
      </c>
      <c r="N52" s="334">
        <v>-29.4</v>
      </c>
    </row>
    <row r="53" spans="1:14">
      <c r="A53" s="250"/>
      <c r="B53" s="246"/>
      <c r="C53" s="246"/>
      <c r="D53" s="246"/>
      <c r="E53" s="246"/>
      <c r="F53" s="246"/>
      <c r="G53" s="312" t="s">
        <v>514</v>
      </c>
      <c r="H53" s="313"/>
      <c r="I53" s="321">
        <v>1633319</v>
      </c>
      <c r="J53" s="322">
        <v>24115</v>
      </c>
      <c r="K53" s="323">
        <v>0.4</v>
      </c>
      <c r="L53" s="324">
        <v>63956</v>
      </c>
      <c r="M53" s="325">
        <v>25.7</v>
      </c>
      <c r="N53" s="326">
        <v>-25.3</v>
      </c>
    </row>
    <row r="54" spans="1:14">
      <c r="A54" s="250"/>
      <c r="B54" s="246"/>
      <c r="C54" s="246"/>
      <c r="D54" s="246"/>
      <c r="E54" s="246"/>
      <c r="F54" s="246"/>
      <c r="G54" s="327"/>
      <c r="H54" s="328" t="s">
        <v>513</v>
      </c>
      <c r="I54" s="329">
        <v>835012</v>
      </c>
      <c r="J54" s="330">
        <v>12328</v>
      </c>
      <c r="K54" s="331">
        <v>-16.2</v>
      </c>
      <c r="L54" s="332">
        <v>29239</v>
      </c>
      <c r="M54" s="333">
        <v>8.8000000000000007</v>
      </c>
      <c r="N54" s="334">
        <v>-25</v>
      </c>
    </row>
    <row r="55" spans="1:14">
      <c r="A55" s="250"/>
      <c r="B55" s="246"/>
      <c r="C55" s="246"/>
      <c r="D55" s="246"/>
      <c r="E55" s="246"/>
      <c r="F55" s="246"/>
      <c r="G55" s="312" t="s">
        <v>515</v>
      </c>
      <c r="H55" s="313"/>
      <c r="I55" s="321">
        <v>1715534</v>
      </c>
      <c r="J55" s="322">
        <v>25413</v>
      </c>
      <c r="K55" s="323">
        <v>5.4</v>
      </c>
      <c r="L55" s="324">
        <v>66255</v>
      </c>
      <c r="M55" s="325">
        <v>3.6</v>
      </c>
      <c r="N55" s="326">
        <v>1.8</v>
      </c>
    </row>
    <row r="56" spans="1:14">
      <c r="A56" s="250"/>
      <c r="B56" s="246"/>
      <c r="C56" s="246"/>
      <c r="D56" s="246"/>
      <c r="E56" s="246"/>
      <c r="F56" s="246"/>
      <c r="G56" s="327"/>
      <c r="H56" s="328" t="s">
        <v>513</v>
      </c>
      <c r="I56" s="329">
        <v>930152</v>
      </c>
      <c r="J56" s="330">
        <v>13779</v>
      </c>
      <c r="K56" s="331">
        <v>11.8</v>
      </c>
      <c r="L56" s="332">
        <v>31822</v>
      </c>
      <c r="M56" s="333">
        <v>8.8000000000000007</v>
      </c>
      <c r="N56" s="334">
        <v>3</v>
      </c>
    </row>
    <row r="57" spans="1:14">
      <c r="A57" s="250"/>
      <c r="B57" s="246"/>
      <c r="C57" s="246"/>
      <c r="D57" s="246"/>
      <c r="E57" s="246"/>
      <c r="F57" s="246"/>
      <c r="G57" s="312" t="s">
        <v>516</v>
      </c>
      <c r="H57" s="313"/>
      <c r="I57" s="321">
        <v>4080824</v>
      </c>
      <c r="J57" s="322">
        <v>60692</v>
      </c>
      <c r="K57" s="323">
        <v>138.80000000000001</v>
      </c>
      <c r="L57" s="324">
        <v>47278</v>
      </c>
      <c r="M57" s="325">
        <v>-28.6</v>
      </c>
      <c r="N57" s="326">
        <v>167.4</v>
      </c>
    </row>
    <row r="58" spans="1:14">
      <c r="A58" s="250"/>
      <c r="B58" s="246"/>
      <c r="C58" s="246"/>
      <c r="D58" s="246"/>
      <c r="E58" s="246"/>
      <c r="F58" s="246"/>
      <c r="G58" s="327"/>
      <c r="H58" s="328" t="s">
        <v>513</v>
      </c>
      <c r="I58" s="329">
        <v>2215248</v>
      </c>
      <c r="J58" s="330">
        <v>32946</v>
      </c>
      <c r="K58" s="331">
        <v>139.1</v>
      </c>
      <c r="L58" s="332">
        <v>24096</v>
      </c>
      <c r="M58" s="333">
        <v>-24.3</v>
      </c>
      <c r="N58" s="334">
        <v>163.4</v>
      </c>
    </row>
    <row r="59" spans="1:14">
      <c r="A59" s="250"/>
      <c r="B59" s="246"/>
      <c r="C59" s="246"/>
      <c r="D59" s="246"/>
      <c r="E59" s="246"/>
      <c r="F59" s="246"/>
      <c r="G59" s="312" t="s">
        <v>517</v>
      </c>
      <c r="H59" s="313"/>
      <c r="I59" s="321">
        <v>2837389</v>
      </c>
      <c r="J59" s="322">
        <v>42611</v>
      </c>
      <c r="K59" s="323">
        <v>-29.8</v>
      </c>
      <c r="L59" s="324">
        <v>44504</v>
      </c>
      <c r="M59" s="325">
        <v>-5.9</v>
      </c>
      <c r="N59" s="326">
        <v>-23.9</v>
      </c>
    </row>
    <row r="60" spans="1:14">
      <c r="A60" s="250"/>
      <c r="B60" s="246"/>
      <c r="C60" s="246"/>
      <c r="D60" s="246"/>
      <c r="E60" s="246"/>
      <c r="F60" s="246"/>
      <c r="G60" s="327"/>
      <c r="H60" s="328" t="s">
        <v>513</v>
      </c>
      <c r="I60" s="335">
        <v>1344789</v>
      </c>
      <c r="J60" s="330">
        <v>20196</v>
      </c>
      <c r="K60" s="331">
        <v>-38.700000000000003</v>
      </c>
      <c r="L60" s="332">
        <v>25876</v>
      </c>
      <c r="M60" s="333">
        <v>7.4</v>
      </c>
      <c r="N60" s="334">
        <v>-46.1</v>
      </c>
    </row>
    <row r="61" spans="1:14">
      <c r="A61" s="250"/>
      <c r="B61" s="246"/>
      <c r="C61" s="246"/>
      <c r="D61" s="246"/>
      <c r="E61" s="246"/>
      <c r="F61" s="246"/>
      <c r="G61" s="312" t="s">
        <v>518</v>
      </c>
      <c r="H61" s="336"/>
      <c r="I61" s="337">
        <v>2377579</v>
      </c>
      <c r="J61" s="338">
        <v>35372</v>
      </c>
      <c r="K61" s="339">
        <v>18.5</v>
      </c>
      <c r="L61" s="340">
        <v>54575</v>
      </c>
      <c r="M61" s="341">
        <v>0.4</v>
      </c>
      <c r="N61" s="326">
        <v>18.100000000000001</v>
      </c>
    </row>
    <row r="62" spans="1:14">
      <c r="A62" s="250"/>
      <c r="B62" s="246"/>
      <c r="C62" s="246"/>
      <c r="D62" s="246"/>
      <c r="E62" s="246"/>
      <c r="F62" s="246"/>
      <c r="G62" s="327"/>
      <c r="H62" s="328" t="s">
        <v>513</v>
      </c>
      <c r="I62" s="329">
        <v>1263404</v>
      </c>
      <c r="J62" s="330">
        <v>18790</v>
      </c>
      <c r="K62" s="331">
        <v>13.8</v>
      </c>
      <c r="L62" s="332">
        <v>27582</v>
      </c>
      <c r="M62" s="333">
        <v>0.6</v>
      </c>
      <c r="N62" s="334">
        <v>13.2</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5" zoomScaleNormal="5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5" zoomScaleNormal="5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41" t="s">
        <v>3</v>
      </c>
      <c r="D47" s="1141"/>
      <c r="E47" s="1142"/>
      <c r="F47" s="11">
        <v>8.57</v>
      </c>
      <c r="G47" s="12">
        <v>11.72</v>
      </c>
      <c r="H47" s="12">
        <v>11.36</v>
      </c>
      <c r="I47" s="12">
        <v>11.34</v>
      </c>
      <c r="J47" s="13">
        <v>9.65</v>
      </c>
    </row>
    <row r="48" spans="2:10" ht="57.75" customHeight="1">
      <c r="B48" s="14"/>
      <c r="C48" s="1143" t="s">
        <v>4</v>
      </c>
      <c r="D48" s="1143"/>
      <c r="E48" s="1144"/>
      <c r="F48" s="15">
        <v>5.32</v>
      </c>
      <c r="G48" s="16">
        <v>7.26</v>
      </c>
      <c r="H48" s="16">
        <v>7.93</v>
      </c>
      <c r="I48" s="16">
        <v>6.76</v>
      </c>
      <c r="J48" s="17">
        <v>5.36</v>
      </c>
    </row>
    <row r="49" spans="2:10" ht="57.75" customHeight="1" thickBot="1">
      <c r="B49" s="18"/>
      <c r="C49" s="1145" t="s">
        <v>5</v>
      </c>
      <c r="D49" s="1145"/>
      <c r="E49" s="1146"/>
      <c r="F49" s="19" t="s">
        <v>525</v>
      </c>
      <c r="G49" s="20">
        <v>2.46</v>
      </c>
      <c r="H49" s="20" t="s">
        <v>526</v>
      </c>
      <c r="I49" s="20" t="s">
        <v>527</v>
      </c>
      <c r="J49" s="21" t="s">
        <v>528</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2180</cp:lastModifiedBy>
  <cp:lastPrinted>2018-02-20T05:08:18Z</cp:lastPrinted>
  <dcterms:created xsi:type="dcterms:W3CDTF">2018-01-24T05:40:28Z</dcterms:created>
  <dcterms:modified xsi:type="dcterms:W3CDTF">2019-03-27T10:12:38Z</dcterms:modified>
</cp:coreProperties>
</file>