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課別共有\総務課\20総務係\三好\天理市統計書\"/>
    </mc:Choice>
  </mc:AlternateContent>
  <bookViews>
    <workbookView xWindow="0" yWindow="0" windowWidth="20490" windowHeight="7530"/>
  </bookViews>
  <sheets>
    <sheet name="10-11" sheetId="1" r:id="rId1"/>
  </sheets>
  <definedNames>
    <definedName name="_xlnm.Print_Area" localSheetId="0">'10-11'!$A$1:$AF$41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1" l="1"/>
  <c r="J37" i="1"/>
  <c r="I37" i="1"/>
  <c r="H37" i="1"/>
  <c r="G37" i="1"/>
  <c r="K36" i="1"/>
  <c r="J36" i="1"/>
  <c r="I36" i="1"/>
  <c r="H36" i="1"/>
  <c r="K35" i="1"/>
  <c r="K33" i="1"/>
  <c r="J33" i="1"/>
  <c r="I33" i="1"/>
  <c r="H33" i="1"/>
  <c r="G33" i="1"/>
  <c r="K32" i="1"/>
  <c r="J32" i="1"/>
  <c r="I32" i="1"/>
  <c r="H32" i="1"/>
  <c r="G32" i="1"/>
  <c r="K31" i="1"/>
  <c r="J31" i="1"/>
  <c r="I31" i="1"/>
  <c r="H31" i="1"/>
  <c r="G31" i="1"/>
  <c r="K30" i="1"/>
  <c r="J30" i="1"/>
  <c r="I30" i="1"/>
  <c r="H30" i="1"/>
  <c r="G30" i="1"/>
  <c r="K23" i="1"/>
  <c r="J23" i="1"/>
  <c r="I23" i="1"/>
  <c r="H23" i="1"/>
  <c r="G23" i="1"/>
  <c r="K22" i="1"/>
  <c r="J22" i="1"/>
  <c r="I22" i="1"/>
  <c r="H22" i="1"/>
  <c r="G22" i="1"/>
  <c r="K16" i="1"/>
  <c r="J16" i="1"/>
  <c r="I16" i="1"/>
  <c r="H16" i="1"/>
  <c r="G16" i="1"/>
  <c r="K15" i="1"/>
  <c r="J15" i="1"/>
  <c r="I15" i="1"/>
  <c r="H15" i="1"/>
  <c r="G15" i="1"/>
  <c r="K14" i="1"/>
  <c r="J14" i="1"/>
  <c r="I14" i="1"/>
  <c r="H14" i="1"/>
  <c r="G14" i="1"/>
  <c r="K13" i="1"/>
  <c r="J13" i="1"/>
  <c r="I13" i="1"/>
  <c r="H13" i="1"/>
  <c r="G13" i="1"/>
  <c r="K8" i="1"/>
  <c r="J8" i="1"/>
  <c r="I8" i="1"/>
  <c r="H8" i="1"/>
  <c r="G8" i="1"/>
  <c r="K3" i="1"/>
  <c r="J3" i="1"/>
  <c r="I3" i="1"/>
  <c r="H3" i="1"/>
  <c r="G3" i="1"/>
</calcChain>
</file>

<file path=xl/sharedStrings.xml><?xml version="1.0" encoding="utf-8"?>
<sst xmlns="http://schemas.openxmlformats.org/spreadsheetml/2006/main" count="90" uniqueCount="52">
  <si>
    <r>
      <t>平成2</t>
    </r>
    <r>
      <rPr>
        <sz val="11"/>
        <rFont val="ＭＳ Ｐゴシック"/>
        <family val="3"/>
        <charset val="128"/>
      </rPr>
      <t>2年度</t>
    </r>
    <rPh sb="0" eb="2">
      <t>ヘイセイ</t>
    </rPh>
    <rPh sb="4" eb="6">
      <t>ネンド</t>
    </rPh>
    <phoneticPr fontId="1"/>
  </si>
  <si>
    <t>令和３年度</t>
    <rPh sb="0" eb="2">
      <t>レイワ</t>
    </rPh>
    <rPh sb="3" eb="5">
      <t>ネンド</t>
    </rPh>
    <phoneticPr fontId="1"/>
  </si>
  <si>
    <t>１１．ごみ処理の概要</t>
    <rPh sb="5" eb="7">
      <t>ショリ</t>
    </rPh>
    <rPh sb="8" eb="10">
      <t>ガイヨウ</t>
    </rPh>
    <phoneticPr fontId="1"/>
  </si>
  <si>
    <r>
      <t xml:space="preserve"> </t>
    </r>
    <r>
      <rPr>
        <sz val="11"/>
        <rFont val="ＭＳ Ｐゴシック"/>
        <family val="3"/>
        <charset val="128"/>
      </rPr>
      <t xml:space="preserve">    総量で、下段の値は、その内、天理市内のごみを処理した量です。</t>
    </r>
    <rPh sb="5" eb="7">
      <t>ソウリョウ</t>
    </rPh>
    <rPh sb="9" eb="11">
      <t>ゲダン</t>
    </rPh>
    <rPh sb="12" eb="13">
      <t>アタイ</t>
    </rPh>
    <rPh sb="17" eb="18">
      <t>ウチ</t>
    </rPh>
    <rPh sb="19" eb="22">
      <t>テンリシ</t>
    </rPh>
    <rPh sb="22" eb="23">
      <t>ナイ</t>
    </rPh>
    <rPh sb="27" eb="29">
      <t>ショリ</t>
    </rPh>
    <rPh sb="31" eb="32">
      <t>リョウ</t>
    </rPh>
    <phoneticPr fontId="1"/>
  </si>
  <si>
    <r>
      <t>平成24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1"/>
  </si>
  <si>
    <t>平成25年度</t>
    <rPh sb="0" eb="2">
      <t>ヘイセイ</t>
    </rPh>
    <rPh sb="4" eb="6">
      <t>ネンド</t>
    </rPh>
    <phoneticPr fontId="1"/>
  </si>
  <si>
    <r>
      <t>平成2</t>
    </r>
    <r>
      <rPr>
        <sz val="11"/>
        <rFont val="ＭＳ Ｐゴシック"/>
        <family val="3"/>
        <charset val="128"/>
      </rPr>
      <t>7年度</t>
    </r>
    <rPh sb="0" eb="2">
      <t>ヘイセイ</t>
    </rPh>
    <rPh sb="4" eb="6">
      <t>ネンド</t>
    </rPh>
    <phoneticPr fontId="1"/>
  </si>
  <si>
    <t>平成26年度</t>
    <rPh sb="0" eb="2">
      <t>ヘイセイ</t>
    </rPh>
    <rPh sb="4" eb="6">
      <t>ネンド</t>
    </rPh>
    <phoneticPr fontId="1"/>
  </si>
  <si>
    <r>
      <t>平成2</t>
    </r>
    <r>
      <rPr>
        <sz val="11"/>
        <rFont val="ＭＳ Ｐゴシック"/>
        <family val="3"/>
        <charset val="128"/>
      </rPr>
      <t>3年度</t>
    </r>
    <rPh sb="0" eb="2">
      <t>ヘイセイ</t>
    </rPh>
    <rPh sb="4" eb="6">
      <t>ネンド</t>
    </rPh>
    <phoneticPr fontId="1"/>
  </si>
  <si>
    <r>
      <t>平成2</t>
    </r>
    <r>
      <rPr>
        <sz val="11"/>
        <rFont val="ＭＳ Ｐゴシック"/>
        <family val="3"/>
        <charset val="128"/>
      </rPr>
      <t>1年度</t>
    </r>
    <rPh sb="0" eb="2">
      <t>ヘイセイ</t>
    </rPh>
    <rPh sb="4" eb="6">
      <t>ネンド</t>
    </rPh>
    <phoneticPr fontId="1"/>
  </si>
  <si>
    <t>不燃・粗大</t>
    <rPh sb="0" eb="2">
      <t>フネン</t>
    </rPh>
    <rPh sb="3" eb="5">
      <t>ソダイ</t>
    </rPh>
    <phoneticPr fontId="1"/>
  </si>
  <si>
    <r>
      <t>平成2</t>
    </r>
    <r>
      <rPr>
        <sz val="11"/>
        <rFont val="ＭＳ Ｐゴシック"/>
        <family val="3"/>
        <charset val="128"/>
      </rPr>
      <t>0年度</t>
    </r>
    <rPh sb="0" eb="2">
      <t>ヘイセイ</t>
    </rPh>
    <rPh sb="4" eb="6">
      <t>ネンド</t>
    </rPh>
    <phoneticPr fontId="1"/>
  </si>
  <si>
    <t>平成29年度</t>
    <rPh sb="0" eb="2">
      <t>ヘイセイ</t>
    </rPh>
    <rPh sb="4" eb="6">
      <t>ネンド</t>
    </rPh>
    <phoneticPr fontId="1"/>
  </si>
  <si>
    <r>
      <t>平成1</t>
    </r>
    <r>
      <rPr>
        <sz val="11"/>
        <rFont val="ＭＳ Ｐゴシック"/>
        <family val="3"/>
        <charset val="128"/>
      </rPr>
      <t>9年度</t>
    </r>
    <rPh sb="0" eb="2">
      <t>ヘイセイ</t>
    </rPh>
    <rPh sb="4" eb="6">
      <t>ネンド</t>
    </rPh>
    <phoneticPr fontId="1"/>
  </si>
  <si>
    <t>１人１日平均排出量（ｇ）</t>
    <rPh sb="1" eb="2">
      <t>ニン</t>
    </rPh>
    <rPh sb="3" eb="4">
      <t>ニチ</t>
    </rPh>
    <rPh sb="4" eb="6">
      <t>ヘイキン</t>
    </rPh>
    <rPh sb="6" eb="8">
      <t>ハイシュツ</t>
    </rPh>
    <rPh sb="8" eb="9">
      <t>リョウ</t>
    </rPh>
    <phoneticPr fontId="1"/>
  </si>
  <si>
    <r>
      <t>平成1</t>
    </r>
    <r>
      <rPr>
        <sz val="11"/>
        <rFont val="ＭＳ Ｐゴシック"/>
        <family val="3"/>
        <charset val="128"/>
      </rPr>
      <t>8年度</t>
    </r>
    <rPh sb="0" eb="2">
      <t>ヘイセイ</t>
    </rPh>
    <rPh sb="4" eb="6">
      <t>ネンド</t>
    </rPh>
    <phoneticPr fontId="1"/>
  </si>
  <si>
    <t>総排出量（ｔ）</t>
    <rPh sb="0" eb="1">
      <t>ソウ</t>
    </rPh>
    <rPh sb="1" eb="3">
      <t>ハイシュツ</t>
    </rPh>
    <rPh sb="3" eb="4">
      <t>リョウ</t>
    </rPh>
    <phoneticPr fontId="1"/>
  </si>
  <si>
    <r>
      <t>平成1</t>
    </r>
    <r>
      <rPr>
        <sz val="11"/>
        <rFont val="ＭＳ Ｐゴシック"/>
        <family val="3"/>
        <charset val="128"/>
      </rPr>
      <t>7年度</t>
    </r>
    <rPh sb="0" eb="2">
      <t>ヘイセイ</t>
    </rPh>
    <rPh sb="4" eb="6">
      <t>ネンド</t>
    </rPh>
    <phoneticPr fontId="1"/>
  </si>
  <si>
    <t>破砕不適切物量（ｔ）</t>
    <rPh sb="0" eb="2">
      <t>ハサイ</t>
    </rPh>
    <rPh sb="2" eb="5">
      <t>フテキセツ</t>
    </rPh>
    <rPh sb="5" eb="6">
      <t>ブツ</t>
    </rPh>
    <rPh sb="6" eb="7">
      <t>リョウ</t>
    </rPh>
    <phoneticPr fontId="1"/>
  </si>
  <si>
    <r>
      <t>平成1</t>
    </r>
    <r>
      <rPr>
        <sz val="11"/>
        <rFont val="ＭＳ Ｐゴシック"/>
        <family val="3"/>
        <charset val="128"/>
      </rPr>
      <t>6年度</t>
    </r>
    <rPh sb="0" eb="2">
      <t>ヘイセイ</t>
    </rPh>
    <rPh sb="4" eb="6">
      <t>ネンド</t>
    </rPh>
    <phoneticPr fontId="1"/>
  </si>
  <si>
    <r>
      <t>平成1</t>
    </r>
    <r>
      <rPr>
        <sz val="11"/>
        <rFont val="ＭＳ Ｐゴシック"/>
        <family val="3"/>
        <charset val="128"/>
      </rPr>
      <t>5年度</t>
    </r>
    <rPh sb="0" eb="2">
      <t>ヘイセイ</t>
    </rPh>
    <rPh sb="4" eb="6">
      <t>ネンド</t>
    </rPh>
    <phoneticPr fontId="1"/>
  </si>
  <si>
    <r>
      <t>平成1</t>
    </r>
    <r>
      <rPr>
        <sz val="11"/>
        <rFont val="ＭＳ Ｐゴシック"/>
        <family val="3"/>
        <charset val="128"/>
      </rPr>
      <t>4年度</t>
    </r>
    <rPh sb="0" eb="2">
      <t>ヘイセイ</t>
    </rPh>
    <rPh sb="4" eb="6">
      <t>ネンド</t>
    </rPh>
    <phoneticPr fontId="1"/>
  </si>
  <si>
    <t>破砕量（ｔ）</t>
    <rPh sb="0" eb="2">
      <t>ハサイ</t>
    </rPh>
    <rPh sb="2" eb="3">
      <t>リョウ</t>
    </rPh>
    <phoneticPr fontId="1"/>
  </si>
  <si>
    <r>
      <t>平成1</t>
    </r>
    <r>
      <rPr>
        <sz val="11"/>
        <rFont val="ＭＳ Ｐゴシック"/>
        <family val="3"/>
        <charset val="128"/>
      </rPr>
      <t>3年度</t>
    </r>
    <rPh sb="0" eb="2">
      <t>ヘイセイ</t>
    </rPh>
    <rPh sb="4" eb="6">
      <t>ネンド</t>
    </rPh>
    <phoneticPr fontId="1"/>
  </si>
  <si>
    <r>
      <t>平成1</t>
    </r>
    <r>
      <rPr>
        <sz val="11"/>
        <rFont val="ＭＳ Ｐゴシック"/>
        <family val="3"/>
        <charset val="128"/>
      </rPr>
      <t>2年度</t>
    </r>
    <rPh sb="0" eb="2">
      <t>ヘイセイ</t>
    </rPh>
    <rPh sb="4" eb="6">
      <t>ネンド</t>
    </rPh>
    <phoneticPr fontId="1"/>
  </si>
  <si>
    <r>
      <t>平成1</t>
    </r>
    <r>
      <rPr>
        <sz val="11"/>
        <rFont val="ＭＳ Ｐゴシック"/>
        <family val="3"/>
        <charset val="128"/>
      </rPr>
      <t>1年度</t>
    </r>
    <rPh sb="0" eb="2">
      <t>ヘイセイ</t>
    </rPh>
    <rPh sb="4" eb="6">
      <t>ネンド</t>
    </rPh>
    <phoneticPr fontId="1"/>
  </si>
  <si>
    <r>
      <t>平成1</t>
    </r>
    <r>
      <rPr>
        <sz val="11"/>
        <rFont val="ＭＳ Ｐゴシック"/>
        <family val="3"/>
        <charset val="128"/>
      </rPr>
      <t>0年度</t>
    </r>
    <rPh sb="0" eb="2">
      <t>ヘイセイ</t>
    </rPh>
    <rPh sb="4" eb="6">
      <t>ネンド</t>
    </rPh>
    <phoneticPr fontId="1"/>
  </si>
  <si>
    <t>プラスチック類</t>
    <rPh sb="6" eb="7">
      <t>ルイ</t>
    </rPh>
    <phoneticPr fontId="1"/>
  </si>
  <si>
    <t>平成９年度</t>
    <rPh sb="0" eb="2">
      <t>ヘイセイ</t>
    </rPh>
    <rPh sb="3" eb="5">
      <t>ネンド</t>
    </rPh>
    <phoneticPr fontId="1"/>
  </si>
  <si>
    <t>可燃ごみ</t>
    <rPh sb="0" eb="2">
      <t>カネン</t>
    </rPh>
    <phoneticPr fontId="1"/>
  </si>
  <si>
    <t>資源</t>
    <rPh sb="0" eb="2">
      <t>シゲン</t>
    </rPh>
    <phoneticPr fontId="1"/>
  </si>
  <si>
    <t>飲料缶</t>
    <rPh sb="0" eb="2">
      <t>インリョウ</t>
    </rPh>
    <rPh sb="2" eb="3">
      <t>カン</t>
    </rPh>
    <phoneticPr fontId="1"/>
  </si>
  <si>
    <t>収　集　形　態</t>
    <rPh sb="0" eb="1">
      <t>オサム</t>
    </rPh>
    <rPh sb="2" eb="3">
      <t>シュウ</t>
    </rPh>
    <rPh sb="4" eb="5">
      <t>カタチ</t>
    </rPh>
    <rPh sb="6" eb="7">
      <t>タイ</t>
    </rPh>
    <phoneticPr fontId="1"/>
  </si>
  <si>
    <t>収集ごみ（ｔ）</t>
    <rPh sb="0" eb="2">
      <t>シュウシュウ</t>
    </rPh>
    <phoneticPr fontId="1"/>
  </si>
  <si>
    <t>･･･</t>
  </si>
  <si>
    <t>直接搬入ごみ（ｔ）</t>
    <rPh sb="0" eb="2">
      <t>チョクセツ</t>
    </rPh>
    <rPh sb="2" eb="4">
      <t>ハンニュウ</t>
    </rPh>
    <phoneticPr fontId="1"/>
  </si>
  <si>
    <t>平成30年度</t>
    <rPh sb="0" eb="2">
      <t>ヘイセイ</t>
    </rPh>
    <rPh sb="4" eb="6">
      <t>ネンド</t>
    </rPh>
    <phoneticPr fontId="1"/>
  </si>
  <si>
    <t>資源化率（％）</t>
    <rPh sb="0" eb="3">
      <t>シゲンカ</t>
    </rPh>
    <rPh sb="3" eb="4">
      <t>リツ</t>
    </rPh>
    <phoneticPr fontId="1"/>
  </si>
  <si>
    <t>焼却　　　　　実績</t>
    <rPh sb="0" eb="2">
      <t>ショウキャク</t>
    </rPh>
    <rPh sb="7" eb="9">
      <t>ジッセキ</t>
    </rPh>
    <phoneticPr fontId="1"/>
  </si>
  <si>
    <t>焼却量（ｔ）</t>
    <rPh sb="0" eb="3">
      <t>ショウキャクリョウ</t>
    </rPh>
    <phoneticPr fontId="1"/>
  </si>
  <si>
    <t>焼却残渣量（ｔ）</t>
    <rPh sb="0" eb="2">
      <t>ショウキャク</t>
    </rPh>
    <rPh sb="2" eb="4">
      <t>ザンサ</t>
    </rPh>
    <rPh sb="4" eb="5">
      <t>リョウ</t>
    </rPh>
    <phoneticPr fontId="1"/>
  </si>
  <si>
    <t>残渣率（％）</t>
    <rPh sb="0" eb="2">
      <t>ザンサ</t>
    </rPh>
    <rPh sb="2" eb="3">
      <t>リツ</t>
    </rPh>
    <phoneticPr fontId="1"/>
  </si>
  <si>
    <t>破砕　　　　　処理　　　　　実績</t>
    <rPh sb="0" eb="2">
      <t>ハサイ</t>
    </rPh>
    <rPh sb="7" eb="9">
      <t>ショリ</t>
    </rPh>
    <rPh sb="14" eb="16">
      <t>ジッセキ</t>
    </rPh>
    <phoneticPr fontId="1"/>
  </si>
  <si>
    <t>資源回収量（ｔ）</t>
    <rPh sb="0" eb="2">
      <t>シゲン</t>
    </rPh>
    <rPh sb="2" eb="4">
      <t>カイシュウ</t>
    </rPh>
    <rPh sb="4" eb="5">
      <t>リョウ</t>
    </rPh>
    <phoneticPr fontId="1"/>
  </si>
  <si>
    <t>住民人口（人）</t>
    <rPh sb="0" eb="2">
      <t>ジュウミン</t>
    </rPh>
    <rPh sb="2" eb="4">
      <t>ジンコウ</t>
    </rPh>
    <rPh sb="5" eb="6">
      <t>ニン</t>
    </rPh>
    <phoneticPr fontId="1"/>
  </si>
  <si>
    <t>令和２年度</t>
    <rPh sb="0" eb="2">
      <t>レイワ</t>
    </rPh>
    <rPh sb="3" eb="5">
      <t>ネンド</t>
    </rPh>
    <phoneticPr fontId="1"/>
  </si>
  <si>
    <t>令和元年度</t>
    <rPh sb="0" eb="2">
      <t>レイワ</t>
    </rPh>
    <rPh sb="2" eb="3">
      <t>ガン</t>
    </rPh>
    <rPh sb="3" eb="5">
      <t>ネンド</t>
    </rPh>
    <phoneticPr fontId="1"/>
  </si>
  <si>
    <t>ごみ処理経費（円／ｔ）</t>
    <rPh sb="2" eb="4">
      <t>ショリ</t>
    </rPh>
    <rPh sb="4" eb="6">
      <t>ケイヒ</t>
    </rPh>
    <rPh sb="7" eb="8">
      <t>エン</t>
    </rPh>
    <phoneticPr fontId="1"/>
  </si>
  <si>
    <t>１日平均排出量（ｔ）</t>
    <rPh sb="1" eb="2">
      <t>ニチ</t>
    </rPh>
    <rPh sb="2" eb="4">
      <t>ヘイキン</t>
    </rPh>
    <rPh sb="4" eb="6">
      <t>ハイシュツ</t>
    </rPh>
    <rPh sb="6" eb="7">
      <t>リョウ</t>
    </rPh>
    <phoneticPr fontId="1"/>
  </si>
  <si>
    <t>注）焼却実績、破砕処理実績につきましては、上段の値は、天理市環境クリーンセンターの施設で処理した</t>
    <rPh sb="0" eb="1">
      <t>チュウ</t>
    </rPh>
    <rPh sb="2" eb="4">
      <t>ショウキャク</t>
    </rPh>
    <rPh sb="4" eb="6">
      <t>ジッセキ</t>
    </rPh>
    <rPh sb="7" eb="9">
      <t>ハサイ</t>
    </rPh>
    <rPh sb="9" eb="11">
      <t>ショリ</t>
    </rPh>
    <rPh sb="11" eb="13">
      <t>ジッセキ</t>
    </rPh>
    <rPh sb="21" eb="23">
      <t>ジョウダン</t>
    </rPh>
    <rPh sb="24" eb="25">
      <t>アタイ</t>
    </rPh>
    <rPh sb="27" eb="30">
      <t>テンリシ</t>
    </rPh>
    <rPh sb="30" eb="32">
      <t>カンキョウ</t>
    </rPh>
    <rPh sb="41" eb="43">
      <t>シセツ</t>
    </rPh>
    <rPh sb="44" eb="46">
      <t>ショリ</t>
    </rPh>
    <phoneticPr fontId="1"/>
  </si>
  <si>
    <t>資料：天理市環境業務課</t>
    <rPh sb="6" eb="8">
      <t>カンキョウ</t>
    </rPh>
    <rPh sb="10" eb="11">
      <t>カ</t>
    </rPh>
    <phoneticPr fontId="1"/>
  </si>
  <si>
    <r>
      <t>平成2</t>
    </r>
    <r>
      <rPr>
        <sz val="11"/>
        <rFont val="ＭＳ Ｐゴシック"/>
        <family val="3"/>
        <charset val="128"/>
      </rPr>
      <t>8年度</t>
    </r>
    <rPh sb="0" eb="2">
      <t>ヘイセイ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</si>
</sst>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_);[Red]\(#,##0.0\)"/>
    <numFmt numFmtId="177" formatCode="#,##0_);[Red]\(#,##0\)"/>
    <numFmt numFmtId="178" formatCode="#,##0.00_);[Red]\(#,##0.00\)"/>
    <numFmt numFmtId="179" formatCode="#,##0.0_);\(#,##0.0\)"/>
  </numFmts>
  <fonts count="4" x14ac:knownFonts="1">
    <font>
      <sz val="11"/>
      <name val="ＭＳ Ｐゴシック"/>
      <family val="3"/>
      <scheme val="minor"/>
    </font>
    <font>
      <sz val="6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NumberFormat="1" applyFont="1" applyFill="1" applyBorder="1" applyAlignment="1" applyProtection="1">
      <alignment horizontal="distributed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30" xfId="0" applyNumberFormat="1" applyFont="1" applyFill="1" applyBorder="1" applyAlignment="1" applyProtection="1">
      <alignment horizontal="distributed" vertical="center"/>
    </xf>
    <xf numFmtId="0" fontId="0" fillId="0" borderId="31" xfId="0" applyNumberFormat="1" applyFont="1" applyFill="1" applyBorder="1" applyAlignment="1" applyProtection="1">
      <alignment horizontal="distributed" vertical="center"/>
    </xf>
    <xf numFmtId="0" fontId="0" fillId="2" borderId="2" xfId="0" applyNumberFormat="1" applyFont="1" applyFill="1" applyBorder="1" applyAlignment="1" applyProtection="1">
      <alignment horizontal="center" vertical="center"/>
    </xf>
    <xf numFmtId="176" fontId="0" fillId="2" borderId="13" xfId="0" applyNumberFormat="1" applyFont="1" applyFill="1" applyBorder="1" applyAlignment="1" applyProtection="1">
      <alignment horizontal="center" vertical="center"/>
      <protection locked="0"/>
    </xf>
    <xf numFmtId="176" fontId="0" fillId="0" borderId="14" xfId="0" applyNumberFormat="1" applyFont="1" applyFill="1" applyBorder="1" applyAlignment="1" applyProtection="1">
      <alignment horizontal="right" vertical="center"/>
      <protection locked="0"/>
    </xf>
    <xf numFmtId="176" fontId="0" fillId="0" borderId="32" xfId="0" applyNumberFormat="1" applyFont="1" applyFill="1" applyBorder="1" applyAlignment="1" applyProtection="1">
      <alignment horizontal="right" vertical="center"/>
      <protection locked="0"/>
    </xf>
    <xf numFmtId="176" fontId="0" fillId="0" borderId="15" xfId="0" applyNumberFormat="1" applyFont="1" applyFill="1" applyBorder="1" applyAlignment="1" applyProtection="1">
      <alignment horizontal="right" vertical="center"/>
      <protection locked="0"/>
    </xf>
    <xf numFmtId="176" fontId="0" fillId="0" borderId="33" xfId="0" applyNumberFormat="1" applyFont="1" applyFill="1" applyBorder="1" applyAlignment="1" applyProtection="1">
      <alignment horizontal="right" vertical="center"/>
      <protection locked="0"/>
    </xf>
    <xf numFmtId="176" fontId="0" fillId="0" borderId="35" xfId="0" applyNumberFormat="1" applyFont="1" applyFill="1" applyBorder="1" applyAlignment="1" applyProtection="1">
      <alignment horizontal="right" vertical="center"/>
      <protection locked="0"/>
    </xf>
    <xf numFmtId="176" fontId="0" fillId="0" borderId="41" xfId="0" applyNumberFormat="1" applyFont="1" applyFill="1" applyBorder="1" applyAlignment="1" applyProtection="1">
      <alignment horizontal="right" vertical="center"/>
      <protection locked="0"/>
    </xf>
    <xf numFmtId="176" fontId="0" fillId="0" borderId="4" xfId="0" applyNumberFormat="1" applyFont="1" applyFill="1" applyBorder="1" applyAlignment="1" applyProtection="1">
      <alignment horizontal="right" vertical="center"/>
      <protection locked="0"/>
    </xf>
    <xf numFmtId="176" fontId="0" fillId="0" borderId="3" xfId="0" applyNumberFormat="1" applyFont="1" applyFill="1" applyBorder="1" applyAlignment="1" applyProtection="1">
      <alignment horizontal="right" vertical="center"/>
      <protection locked="0"/>
    </xf>
    <xf numFmtId="177" fontId="0" fillId="0" borderId="34" xfId="0" applyNumberFormat="1" applyFont="1" applyFill="1" applyBorder="1" applyAlignment="1" applyProtection="1">
      <alignment horizontal="right" vertical="center"/>
      <protection locked="0"/>
    </xf>
    <xf numFmtId="177" fontId="0" fillId="0" borderId="35" xfId="0" applyNumberFormat="1" applyFont="1" applyFill="1" applyBorder="1" applyAlignment="1" applyProtection="1">
      <alignment horizontal="right" vertical="center"/>
      <protection locked="0"/>
    </xf>
    <xf numFmtId="176" fontId="0" fillId="0" borderId="36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Fill="1" applyBorder="1" applyAlignment="1" applyProtection="1">
      <alignment horizontal="right" vertical="center"/>
    </xf>
    <xf numFmtId="176" fontId="0" fillId="2" borderId="13" xfId="0" applyNumberFormat="1" applyFont="1" applyFill="1" applyBorder="1" applyAlignment="1" applyProtection="1">
      <alignment horizontal="center" vertical="center"/>
    </xf>
    <xf numFmtId="176" fontId="0" fillId="0" borderId="14" xfId="0" applyNumberFormat="1" applyFont="1" applyFill="1" applyBorder="1" applyAlignment="1" applyProtection="1">
      <alignment horizontal="right" vertical="center"/>
    </xf>
    <xf numFmtId="176" fontId="0" fillId="0" borderId="32" xfId="0" applyNumberFormat="1" applyFont="1" applyFill="1" applyBorder="1" applyAlignment="1" applyProtection="1">
      <alignment horizontal="right" vertical="center"/>
    </xf>
    <xf numFmtId="176" fontId="0" fillId="0" borderId="15" xfId="0" applyNumberFormat="1" applyFont="1" applyFill="1" applyBorder="1" applyAlignment="1" applyProtection="1">
      <alignment horizontal="right" vertical="center"/>
    </xf>
    <xf numFmtId="176" fontId="0" fillId="0" borderId="33" xfId="0" applyNumberFormat="1" applyFont="1" applyFill="1" applyBorder="1" applyAlignment="1" applyProtection="1">
      <alignment horizontal="right" vertical="center"/>
    </xf>
    <xf numFmtId="176" fontId="0" fillId="0" borderId="35" xfId="0" applyNumberFormat="1" applyFont="1" applyFill="1" applyBorder="1" applyAlignment="1" applyProtection="1">
      <alignment horizontal="right" vertical="center"/>
    </xf>
    <xf numFmtId="176" fontId="0" fillId="0" borderId="41" xfId="0" applyNumberFormat="1" applyFont="1" applyFill="1" applyBorder="1" applyAlignment="1" applyProtection="1">
      <alignment horizontal="right" vertical="center"/>
    </xf>
    <xf numFmtId="176" fontId="0" fillId="0" borderId="4" xfId="0" applyNumberFormat="1" applyFont="1" applyFill="1" applyBorder="1" applyAlignment="1" applyProtection="1">
      <alignment horizontal="right" vertical="center"/>
    </xf>
    <xf numFmtId="176" fontId="0" fillId="0" borderId="3" xfId="0" applyNumberFormat="1" applyFont="1" applyFill="1" applyBorder="1" applyAlignment="1" applyProtection="1">
      <alignment horizontal="right" vertical="center"/>
    </xf>
    <xf numFmtId="177" fontId="0" fillId="0" borderId="34" xfId="0" applyNumberFormat="1" applyFont="1" applyFill="1" applyBorder="1" applyAlignment="1" applyProtection="1">
      <alignment horizontal="right" vertical="center"/>
    </xf>
    <xf numFmtId="177" fontId="0" fillId="0" borderId="35" xfId="0" applyNumberFormat="1" applyFont="1" applyFill="1" applyBorder="1" applyAlignment="1" applyProtection="1">
      <alignment horizontal="right" vertical="center"/>
    </xf>
    <xf numFmtId="176" fontId="0" fillId="0" borderId="36" xfId="0" applyNumberFormat="1" applyFont="1" applyFill="1" applyBorder="1" applyAlignment="1" applyProtection="1">
      <alignment horizontal="right" vertical="center"/>
    </xf>
    <xf numFmtId="178" fontId="0" fillId="0" borderId="35" xfId="0" applyNumberFormat="1" applyFont="1" applyFill="1" applyBorder="1" applyAlignment="1" applyProtection="1">
      <alignment horizontal="right" vertical="center"/>
    </xf>
    <xf numFmtId="0" fontId="0" fillId="2" borderId="13" xfId="0" applyNumberFormat="1" applyFont="1" applyFill="1" applyBorder="1" applyAlignment="1" applyProtection="1">
      <alignment horizontal="center" vertical="center"/>
    </xf>
    <xf numFmtId="179" fontId="0" fillId="0" borderId="14" xfId="0" applyNumberFormat="1" applyFont="1" applyFill="1" applyBorder="1" applyAlignment="1" applyProtection="1">
      <alignment vertical="center"/>
    </xf>
    <xf numFmtId="179" fontId="0" fillId="0" borderId="15" xfId="0" applyNumberFormat="1" applyFont="1" applyFill="1" applyBorder="1" applyAlignment="1" applyProtection="1">
      <alignment vertical="center"/>
    </xf>
    <xf numFmtId="179" fontId="0" fillId="0" borderId="16" xfId="0" applyNumberFormat="1" applyFont="1" applyFill="1" applyBorder="1" applyAlignment="1" applyProtection="1">
      <alignment vertical="center"/>
    </xf>
    <xf numFmtId="179" fontId="0" fillId="0" borderId="32" xfId="0" applyNumberFormat="1" applyFont="1" applyFill="1" applyBorder="1" applyAlignment="1" applyProtection="1">
      <alignment vertical="center"/>
    </xf>
    <xf numFmtId="176" fontId="0" fillId="0" borderId="4" xfId="0" applyNumberFormat="1" applyFont="1" applyFill="1" applyBorder="1" applyAlignment="1" applyProtection="1">
      <alignment vertical="center"/>
    </xf>
    <xf numFmtId="176" fontId="0" fillId="0" borderId="32" xfId="0" applyNumberFormat="1" applyFont="1" applyFill="1" applyBorder="1" applyAlignment="1" applyProtection="1">
      <alignment vertical="center"/>
    </xf>
    <xf numFmtId="176" fontId="0" fillId="0" borderId="33" xfId="0" applyNumberFormat="1" applyFont="1" applyFill="1" applyBorder="1" applyAlignment="1" applyProtection="1">
      <alignment vertical="center"/>
    </xf>
    <xf numFmtId="176" fontId="0" fillId="0" borderId="5" xfId="0" applyNumberFormat="1" applyFont="1" applyFill="1" applyBorder="1" applyAlignment="1" applyProtection="1">
      <alignment vertical="center"/>
    </xf>
    <xf numFmtId="176" fontId="0" fillId="0" borderId="3" xfId="0" applyNumberFormat="1" applyFont="1" applyFill="1" applyBorder="1" applyAlignment="1" applyProtection="1">
      <alignment vertical="center"/>
    </xf>
    <xf numFmtId="177" fontId="0" fillId="0" borderId="14" xfId="0" applyNumberFormat="1" applyFont="1" applyFill="1" applyBorder="1" applyAlignment="1" applyProtection="1">
      <alignment vertical="center"/>
    </xf>
    <xf numFmtId="177" fontId="0" fillId="0" borderId="15" xfId="0" applyNumberFormat="1" applyFont="1" applyFill="1" applyBorder="1" applyAlignment="1" applyProtection="1">
      <alignment vertical="center"/>
    </xf>
    <xf numFmtId="176" fontId="0" fillId="0" borderId="15" xfId="0" applyNumberFormat="1" applyFont="1" applyFill="1" applyBorder="1" applyAlignment="1" applyProtection="1">
      <alignment vertical="center"/>
    </xf>
    <xf numFmtId="176" fontId="0" fillId="0" borderId="16" xfId="0" applyNumberFormat="1" applyFont="1" applyFill="1" applyBorder="1" applyAlignment="1" applyProtection="1">
      <alignment vertical="center"/>
    </xf>
    <xf numFmtId="176" fontId="0" fillId="0" borderId="0" xfId="0" applyNumberFormat="1" applyFont="1" applyFill="1" applyBorder="1" applyAlignment="1" applyProtection="1">
      <alignment vertical="center"/>
    </xf>
    <xf numFmtId="179" fontId="0" fillId="0" borderId="9" xfId="0" applyNumberFormat="1" applyFont="1" applyFill="1" applyBorder="1" applyAlignment="1" applyProtection="1">
      <alignment vertical="center"/>
    </xf>
    <xf numFmtId="179" fontId="0" fillId="0" borderId="10" xfId="0" applyNumberFormat="1" applyFont="1" applyFill="1" applyBorder="1" applyAlignment="1" applyProtection="1">
      <alignment vertical="center"/>
    </xf>
    <xf numFmtId="179" fontId="0" fillId="0" borderId="11" xfId="0" applyNumberFormat="1" applyFont="1" applyFill="1" applyBorder="1" applyAlignment="1" applyProtection="1">
      <alignment vertical="center"/>
    </xf>
    <xf numFmtId="176" fontId="0" fillId="0" borderId="6" xfId="0" applyNumberFormat="1" applyFont="1" applyFill="1" applyBorder="1" applyAlignment="1" applyProtection="1">
      <alignment vertical="center"/>
    </xf>
    <xf numFmtId="176" fontId="0" fillId="0" borderId="42" xfId="0" applyNumberFormat="1" applyFont="1" applyFill="1" applyBorder="1" applyAlignment="1" applyProtection="1">
      <alignment vertical="center"/>
    </xf>
    <xf numFmtId="176" fontId="0" fillId="0" borderId="37" xfId="0" applyNumberFormat="1" applyFont="1" applyFill="1" applyBorder="1" applyAlignment="1" applyProtection="1">
      <alignment vertical="center"/>
    </xf>
    <xf numFmtId="176" fontId="0" fillId="0" borderId="8" xfId="0" applyNumberFormat="1" applyFont="1" applyFill="1" applyBorder="1" applyAlignment="1" applyProtection="1">
      <alignment vertical="center"/>
    </xf>
    <xf numFmtId="177" fontId="0" fillId="0" borderId="9" xfId="0" applyNumberFormat="1" applyFont="1" applyFill="1" applyBorder="1" applyAlignment="1" applyProtection="1">
      <alignment vertical="center"/>
    </xf>
    <xf numFmtId="177" fontId="0" fillId="0" borderId="10" xfId="0" applyNumberFormat="1" applyFont="1" applyFill="1" applyBorder="1" applyAlignment="1" applyProtection="1">
      <alignment vertical="center"/>
    </xf>
    <xf numFmtId="176" fontId="0" fillId="0" borderId="10" xfId="0" applyNumberFormat="1" applyFont="1" applyFill="1" applyBorder="1" applyAlignment="1" applyProtection="1">
      <alignment vertical="center"/>
    </xf>
    <xf numFmtId="176" fontId="0" fillId="0" borderId="11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179" fontId="0" fillId="0" borderId="15" xfId="0" applyNumberFormat="1" applyFont="1" applyFill="1" applyBorder="1" applyAlignment="1" applyProtection="1">
      <alignment horizontal="center" vertical="center"/>
    </xf>
    <xf numFmtId="179" fontId="0" fillId="0" borderId="16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0" fillId="2" borderId="2" xfId="0" applyNumberFormat="1" applyFont="1" applyFill="1" applyBorder="1" applyAlignment="1" applyProtection="1">
      <alignment vertical="center"/>
    </xf>
    <xf numFmtId="0" fontId="0" fillId="2" borderId="12" xfId="0" applyNumberFormat="1" applyFont="1" applyFill="1" applyBorder="1" applyAlignment="1" applyProtection="1">
      <alignment vertical="center"/>
    </xf>
    <xf numFmtId="0" fontId="0" fillId="2" borderId="28" xfId="0" applyNumberFormat="1" applyFont="1" applyFill="1" applyBorder="1" applyAlignment="1" applyProtection="1">
      <alignment vertical="center"/>
    </xf>
    <xf numFmtId="0" fontId="0" fillId="2" borderId="2" xfId="0" applyNumberFormat="1" applyFont="1" applyFill="1" applyBorder="1" applyAlignment="1" applyProtection="1">
      <alignment horizontal="center" vertical="center"/>
    </xf>
    <xf numFmtId="0" fontId="0" fillId="2" borderId="12" xfId="0" applyNumberFormat="1" applyFont="1" applyFill="1" applyBorder="1" applyAlignment="1" applyProtection="1">
      <alignment horizontal="center" vertical="center"/>
    </xf>
    <xf numFmtId="0" fontId="0" fillId="2" borderId="28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distributed" vertical="center"/>
    </xf>
    <xf numFmtId="0" fontId="0" fillId="0" borderId="13" xfId="0" applyNumberFormat="1" applyFont="1" applyFill="1" applyBorder="1" applyAlignment="1" applyProtection="1">
      <alignment horizontal="distributed" vertical="center"/>
    </xf>
    <xf numFmtId="0" fontId="0" fillId="0" borderId="14" xfId="0" applyNumberFormat="1" applyFont="1" applyFill="1" applyBorder="1" applyAlignment="1" applyProtection="1">
      <alignment horizontal="distributed" vertical="center"/>
    </xf>
    <xf numFmtId="0" fontId="0" fillId="0" borderId="15" xfId="0" applyNumberFormat="1" applyFont="1" applyFill="1" applyBorder="1" applyAlignment="1" applyProtection="1">
      <alignment horizontal="distributed" vertical="center"/>
    </xf>
    <xf numFmtId="0" fontId="0" fillId="0" borderId="16" xfId="0" applyNumberFormat="1" applyFont="1" applyFill="1" applyBorder="1" applyAlignment="1" applyProtection="1">
      <alignment horizontal="distributed" vertical="center"/>
    </xf>
    <xf numFmtId="0" fontId="0" fillId="0" borderId="17" xfId="0" applyNumberFormat="1" applyFont="1" applyFill="1" applyBorder="1" applyAlignment="1" applyProtection="1">
      <alignment horizontal="distributed" vertical="center"/>
    </xf>
    <xf numFmtId="0" fontId="0" fillId="0" borderId="29" xfId="0" applyNumberFormat="1" applyFont="1" applyFill="1" applyBorder="1" applyAlignment="1" applyProtection="1">
      <alignment horizontal="distributed" vertical="center"/>
    </xf>
    <xf numFmtId="0" fontId="0" fillId="0" borderId="9" xfId="0" applyNumberFormat="1" applyFont="1" applyFill="1" applyBorder="1" applyAlignment="1" applyProtection="1">
      <alignment horizontal="distributed" vertical="center"/>
    </xf>
    <xf numFmtId="0" fontId="0" fillId="0" borderId="25" xfId="0" applyNumberFormat="1" applyFont="1" applyFill="1" applyBorder="1" applyAlignment="1" applyProtection="1">
      <alignment horizontal="distributed" vertical="center"/>
    </xf>
    <xf numFmtId="0" fontId="0" fillId="0" borderId="34" xfId="0" applyNumberFormat="1" applyFont="1" applyFill="1" applyBorder="1" applyAlignment="1" applyProtection="1">
      <alignment horizontal="distributed" vertical="center"/>
    </xf>
    <xf numFmtId="0" fontId="0" fillId="0" borderId="10" xfId="0" applyNumberFormat="1" applyFont="1" applyFill="1" applyBorder="1" applyAlignment="1" applyProtection="1">
      <alignment horizontal="distributed" vertical="center"/>
    </xf>
    <xf numFmtId="0" fontId="0" fillId="0" borderId="26" xfId="0" applyNumberFormat="1" applyFont="1" applyFill="1" applyBorder="1" applyAlignment="1" applyProtection="1">
      <alignment horizontal="distributed" vertical="center"/>
    </xf>
    <xf numFmtId="0" fontId="0" fillId="0" borderId="35" xfId="0" applyNumberFormat="1" applyFont="1" applyFill="1" applyBorder="1" applyAlignment="1" applyProtection="1">
      <alignment horizontal="distributed" vertical="center"/>
    </xf>
    <xf numFmtId="0" fontId="0" fillId="0" borderId="11" xfId="0" applyNumberFormat="1" applyFont="1" applyFill="1" applyBorder="1" applyAlignment="1" applyProtection="1">
      <alignment horizontal="distributed" vertical="center"/>
    </xf>
    <xf numFmtId="0" fontId="0" fillId="0" borderId="27" xfId="0" applyNumberFormat="1" applyFont="1" applyFill="1" applyBorder="1" applyAlignment="1" applyProtection="1">
      <alignment horizontal="distributed" vertical="center"/>
    </xf>
    <xf numFmtId="0" fontId="0" fillId="0" borderId="36" xfId="0" applyNumberFormat="1" applyFont="1" applyFill="1" applyBorder="1" applyAlignment="1" applyProtection="1">
      <alignment horizontal="distributed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37" xfId="0" applyNumberFormat="1" applyFont="1" applyFill="1" applyBorder="1" applyAlignment="1" applyProtection="1">
      <alignment horizontal="distributed" vertical="center"/>
    </xf>
    <xf numFmtId="0" fontId="0" fillId="0" borderId="38" xfId="0" applyNumberFormat="1" applyFont="1" applyFill="1" applyBorder="1" applyAlignment="1" applyProtection="1">
      <alignment horizontal="distributed" vertical="center"/>
    </xf>
    <xf numFmtId="0" fontId="0" fillId="0" borderId="8" xfId="0" applyNumberFormat="1" applyFont="1" applyFill="1" applyBorder="1" applyAlignment="1" applyProtection="1">
      <alignment horizontal="distributed" vertical="center"/>
    </xf>
    <xf numFmtId="0" fontId="0" fillId="0" borderId="23" xfId="0" applyNumberFormat="1" applyFont="1" applyFill="1" applyBorder="1" applyAlignment="1" applyProtection="1">
      <alignment horizontal="distributed" vertical="center"/>
    </xf>
    <xf numFmtId="176" fontId="0" fillId="0" borderId="33" xfId="0" applyNumberFormat="1" applyFont="1" applyFill="1" applyBorder="1" applyAlignment="1" applyProtection="1">
      <alignment horizontal="right" vertical="center"/>
      <protection locked="0"/>
    </xf>
    <xf numFmtId="0" fontId="0" fillId="0" borderId="5" xfId="0" applyNumberFormat="1" applyFont="1" applyFill="1" applyBorder="1" applyAlignment="1" applyProtection="1">
      <alignment horizontal="right" vertical="center"/>
      <protection locked="0"/>
    </xf>
    <xf numFmtId="176" fontId="0" fillId="0" borderId="33" xfId="0" applyNumberFormat="1" applyFont="1" applyFill="1" applyBorder="1" applyAlignment="1" applyProtection="1">
      <alignment horizontal="right" vertical="center"/>
    </xf>
    <xf numFmtId="0" fontId="0" fillId="0" borderId="5" xfId="0" applyNumberFormat="1" applyFont="1" applyFill="1" applyBorder="1" applyAlignment="1" applyProtection="1">
      <alignment horizontal="right" vertical="center"/>
    </xf>
    <xf numFmtId="176" fontId="0" fillId="0" borderId="5" xfId="0" applyNumberFormat="1" applyFont="1" applyFill="1" applyBorder="1" applyAlignment="1" applyProtection="1">
      <alignment horizontal="right" vertical="center"/>
    </xf>
    <xf numFmtId="0" fontId="0" fillId="0" borderId="18" xfId="0" applyNumberFormat="1" applyFont="1" applyFill="1" applyBorder="1" applyAlignment="1" applyProtection="1">
      <alignment horizontal="center" vertical="center"/>
    </xf>
    <xf numFmtId="0" fontId="0" fillId="0" borderId="19" xfId="0" applyNumberFormat="1" applyFont="1" applyFill="1" applyBorder="1" applyAlignment="1" applyProtection="1">
      <alignment horizontal="center" vertical="center"/>
    </xf>
    <xf numFmtId="0" fontId="0" fillId="0" borderId="20" xfId="0" applyNumberFormat="1" applyFont="1" applyFill="1" applyBorder="1" applyAlignment="1" applyProtection="1">
      <alignment horizontal="center" vertical="center"/>
    </xf>
    <xf numFmtId="0" fontId="0" fillId="0" borderId="39" xfId="0" applyNumberFormat="1" applyFont="1" applyFill="1" applyBorder="1" applyAlignment="1" applyProtection="1">
      <alignment horizontal="distributed" vertical="center"/>
    </xf>
    <xf numFmtId="0" fontId="0" fillId="0" borderId="40" xfId="0" applyNumberFormat="1" applyFont="1" applyFill="1" applyBorder="1" applyAlignment="1" applyProtection="1">
      <alignment horizontal="distributed" vertical="center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1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0" fillId="0" borderId="22" xfId="0" applyNumberFormat="1" applyFont="1" applyFill="1" applyBorder="1" applyAlignment="1" applyProtection="1">
      <alignment horizontal="center" vertical="center" wrapText="1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center" vertical="center" wrapText="1"/>
    </xf>
    <xf numFmtId="0" fontId="0" fillId="0" borderId="32" xfId="0" applyNumberFormat="1" applyFont="1" applyFill="1" applyBorder="1" applyAlignment="1" applyProtection="1">
      <alignment horizontal="distributed" vertical="center"/>
    </xf>
    <xf numFmtId="0" fontId="0" fillId="0" borderId="33" xfId="0" applyNumberFormat="1" applyFont="1" applyFill="1" applyBorder="1" applyAlignment="1" applyProtection="1">
      <alignment horizontal="distributed" vertical="center"/>
    </xf>
    <xf numFmtId="0" fontId="0" fillId="0" borderId="5" xfId="0" applyNumberFormat="1" applyFont="1" applyFill="1" applyBorder="1" applyAlignment="1" applyProtection="1">
      <alignment horizontal="distributed" vertical="center"/>
    </xf>
    <xf numFmtId="0" fontId="0" fillId="0" borderId="3" xfId="0" applyNumberFormat="1" applyFont="1" applyFill="1" applyBorder="1" applyAlignment="1" applyProtection="1">
      <alignment horizontal="center" vertical="center" textRotation="255"/>
    </xf>
    <xf numFmtId="0" fontId="0" fillId="0" borderId="4" xfId="0" applyNumberFormat="1" applyFont="1" applyFill="1" applyBorder="1" applyAlignment="1" applyProtection="1">
      <alignment horizontal="center" vertical="center" textRotation="255"/>
    </xf>
    <xf numFmtId="0" fontId="0" fillId="0" borderId="5" xfId="0" applyNumberFormat="1" applyFont="1" applyFill="1" applyBorder="1" applyAlignment="1" applyProtection="1">
      <alignment horizontal="center" vertical="center" textRotation="255"/>
    </xf>
    <xf numFmtId="0" fontId="0" fillId="0" borderId="24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3"/>
  <sheetViews>
    <sheetView tabSelected="1" workbookViewId="0">
      <selection activeCell="G37" sqref="G37"/>
    </sheetView>
  </sheetViews>
  <sheetFormatPr defaultRowHeight="16.5" customHeight="1" outlineLevelCol="1" x14ac:dyDescent="0.15"/>
  <cols>
    <col min="1" max="2" width="3.5" style="1" customWidth="1"/>
    <col min="3" max="3" width="18.125" style="1" customWidth="1"/>
    <col min="4" max="4" width="4.625" style="1" customWidth="1"/>
    <col min="5" max="5" width="4.375" style="1" customWidth="1"/>
    <col min="6" max="6" width="15.5" style="1" customWidth="1"/>
    <col min="7" max="14" width="13" style="1" customWidth="1"/>
    <col min="15" max="15" width="15.5" style="1" customWidth="1"/>
    <col min="16" max="22" width="13" style="1" hidden="1" customWidth="1" outlineLevel="1"/>
    <col min="23" max="24" width="12.375" style="1" hidden="1" customWidth="1" outlineLevel="1"/>
    <col min="25" max="25" width="12.5" style="1" hidden="1" customWidth="1" outlineLevel="1"/>
    <col min="26" max="26" width="12.375" style="1" hidden="1" customWidth="1" outlineLevel="1"/>
    <col min="27" max="31" width="12.5" style="1" hidden="1" customWidth="1" outlineLevel="1"/>
    <col min="32" max="32" width="9" style="1" customWidth="1" collapsed="1"/>
    <col min="33" max="33" width="9" style="1" customWidth="1"/>
    <col min="34" max="16384" width="9" style="1"/>
  </cols>
  <sheetData>
    <row r="1" spans="1:33" ht="24" customHeight="1" x14ac:dyDescent="0.15">
      <c r="A1" s="62" t="s">
        <v>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</row>
    <row r="2" spans="1:33" ht="16.5" customHeight="1" x14ac:dyDescent="0.15">
      <c r="A2" s="63"/>
      <c r="B2" s="64"/>
      <c r="C2" s="65"/>
      <c r="D2" s="66"/>
      <c r="E2" s="67"/>
      <c r="F2" s="68"/>
      <c r="G2" s="7" t="s">
        <v>1</v>
      </c>
      <c r="H2" s="7" t="s">
        <v>45</v>
      </c>
      <c r="I2" s="7" t="s">
        <v>46</v>
      </c>
      <c r="J2" s="20" t="s">
        <v>36</v>
      </c>
      <c r="K2" s="20" t="s">
        <v>12</v>
      </c>
      <c r="L2" s="20" t="s">
        <v>51</v>
      </c>
      <c r="M2" s="20" t="s">
        <v>6</v>
      </c>
      <c r="N2" s="20" t="s">
        <v>7</v>
      </c>
      <c r="O2" s="20" t="s">
        <v>5</v>
      </c>
      <c r="P2" s="20" t="s">
        <v>4</v>
      </c>
      <c r="Q2" s="20" t="s">
        <v>8</v>
      </c>
      <c r="R2" s="20" t="s">
        <v>0</v>
      </c>
      <c r="S2" s="20" t="s">
        <v>9</v>
      </c>
      <c r="T2" s="20" t="s">
        <v>11</v>
      </c>
      <c r="U2" s="20" t="s">
        <v>13</v>
      </c>
      <c r="V2" s="20" t="s">
        <v>15</v>
      </c>
      <c r="W2" s="33" t="s">
        <v>17</v>
      </c>
      <c r="X2" s="33" t="s">
        <v>19</v>
      </c>
      <c r="Y2" s="6" t="s">
        <v>20</v>
      </c>
      <c r="Z2" s="33" t="s">
        <v>21</v>
      </c>
      <c r="AA2" s="6" t="s">
        <v>23</v>
      </c>
      <c r="AB2" s="6" t="s">
        <v>24</v>
      </c>
      <c r="AC2" s="33" t="s">
        <v>25</v>
      </c>
      <c r="AD2" s="33" t="s">
        <v>26</v>
      </c>
      <c r="AE2" s="33" t="s">
        <v>28</v>
      </c>
    </row>
    <row r="3" spans="1:33" ht="16.5" customHeight="1" x14ac:dyDescent="0.15">
      <c r="A3" s="69" t="s">
        <v>16</v>
      </c>
      <c r="B3" s="70"/>
      <c r="C3" s="70"/>
      <c r="D3" s="69" t="s">
        <v>16</v>
      </c>
      <c r="E3" s="70"/>
      <c r="F3" s="70"/>
      <c r="G3" s="8">
        <f>SUM(G4:G7)</f>
        <v>21710.400000000001</v>
      </c>
      <c r="H3" s="8">
        <f>SUM(H4:H7)</f>
        <v>22080.799999999999</v>
      </c>
      <c r="I3" s="8">
        <f>SUM(I4:I7)</f>
        <v>23101.8</v>
      </c>
      <c r="J3" s="21">
        <f>SUM(J4:J7)</f>
        <v>23240.299999999996</v>
      </c>
      <c r="K3" s="21">
        <f>SUM(K4:K7)</f>
        <v>23334.7</v>
      </c>
      <c r="L3" s="21">
        <v>23620.3</v>
      </c>
      <c r="M3" s="21">
        <v>24318.2</v>
      </c>
      <c r="N3" s="21">
        <v>23964.5</v>
      </c>
      <c r="O3" s="21">
        <v>24112.2</v>
      </c>
      <c r="P3" s="21">
        <v>23820.699999999997</v>
      </c>
      <c r="Q3" s="21">
        <v>24410.2</v>
      </c>
      <c r="R3" s="21">
        <v>24914.400000000001</v>
      </c>
      <c r="S3" s="21">
        <v>27240.2</v>
      </c>
      <c r="T3" s="21">
        <v>28341.5</v>
      </c>
      <c r="U3" s="21">
        <v>30393.299999999996</v>
      </c>
      <c r="V3" s="21">
        <v>31024.199999999997</v>
      </c>
      <c r="W3" s="34">
        <v>31327.3</v>
      </c>
      <c r="X3" s="34">
        <v>31092.999999999996</v>
      </c>
      <c r="Y3" s="48">
        <v>31982.3</v>
      </c>
      <c r="Z3" s="34">
        <v>30521.94</v>
      </c>
      <c r="AA3" s="48">
        <v>27564.799999999996</v>
      </c>
      <c r="AB3" s="34">
        <v>27458.6</v>
      </c>
      <c r="AC3" s="34">
        <v>24956.300000000003</v>
      </c>
      <c r="AD3" s="34">
        <v>24394</v>
      </c>
      <c r="AE3" s="34">
        <v>24514</v>
      </c>
      <c r="AG3" s="59"/>
    </row>
    <row r="4" spans="1:33" ht="16.5" customHeight="1" x14ac:dyDescent="0.15">
      <c r="A4" s="86"/>
      <c r="B4" s="71" t="s">
        <v>29</v>
      </c>
      <c r="C4" s="71"/>
      <c r="D4" s="86"/>
      <c r="E4" s="71" t="s">
        <v>29</v>
      </c>
      <c r="F4" s="71"/>
      <c r="G4" s="9">
        <v>19224.7</v>
      </c>
      <c r="H4" s="9">
        <v>19447.8</v>
      </c>
      <c r="I4" s="9">
        <v>20657.8</v>
      </c>
      <c r="J4" s="22">
        <v>20807.099999999999</v>
      </c>
      <c r="K4" s="22">
        <v>20867.8</v>
      </c>
      <c r="L4" s="22">
        <v>21083.5</v>
      </c>
      <c r="M4" s="22">
        <v>21763.7</v>
      </c>
      <c r="N4" s="22">
        <v>21368</v>
      </c>
      <c r="O4" s="22">
        <v>21174.5</v>
      </c>
      <c r="P4" s="22">
        <v>20852.599999999999</v>
      </c>
      <c r="Q4" s="22">
        <v>21222.6</v>
      </c>
      <c r="R4" s="22">
        <v>21534.1</v>
      </c>
      <c r="S4" s="22">
        <v>23545.599999999999</v>
      </c>
      <c r="T4" s="22">
        <v>24484.7</v>
      </c>
      <c r="U4" s="22">
        <v>26173.599999999999</v>
      </c>
      <c r="V4" s="22">
        <v>26435.599999999999</v>
      </c>
      <c r="W4" s="35">
        <v>28066.3</v>
      </c>
      <c r="X4" s="35">
        <v>27800.1</v>
      </c>
      <c r="Y4" s="49">
        <v>28421.7</v>
      </c>
      <c r="Z4" s="35">
        <v>26804.74</v>
      </c>
      <c r="AA4" s="35">
        <v>23806.6</v>
      </c>
      <c r="AB4" s="35">
        <v>23170.799999999999</v>
      </c>
      <c r="AC4" s="35">
        <v>21211.4</v>
      </c>
      <c r="AD4" s="35">
        <v>20254</v>
      </c>
      <c r="AE4" s="35">
        <v>20706</v>
      </c>
      <c r="AG4" s="59"/>
    </row>
    <row r="5" spans="1:33" ht="16.5" customHeight="1" x14ac:dyDescent="0.15">
      <c r="A5" s="86"/>
      <c r="B5" s="72" t="s">
        <v>10</v>
      </c>
      <c r="C5" s="72"/>
      <c r="D5" s="86"/>
      <c r="E5" s="72" t="s">
        <v>10</v>
      </c>
      <c r="F5" s="72"/>
      <c r="G5" s="10">
        <v>1116.7</v>
      </c>
      <c r="H5" s="10">
        <v>1238.3</v>
      </c>
      <c r="I5" s="10">
        <v>1112.5999999999999</v>
      </c>
      <c r="J5" s="23">
        <v>1116.0999999999999</v>
      </c>
      <c r="K5" s="23">
        <v>1145</v>
      </c>
      <c r="L5" s="23">
        <v>1196.9000000000001</v>
      </c>
      <c r="M5" s="23">
        <v>1150.5999999999999</v>
      </c>
      <c r="N5" s="23">
        <v>1123.7</v>
      </c>
      <c r="O5" s="23">
        <v>1263.8</v>
      </c>
      <c r="P5" s="23">
        <v>1393.3</v>
      </c>
      <c r="Q5" s="23">
        <v>1462.2</v>
      </c>
      <c r="R5" s="23">
        <v>1471.4</v>
      </c>
      <c r="S5" s="23">
        <v>1588.9</v>
      </c>
      <c r="T5" s="23">
        <v>1683.8</v>
      </c>
      <c r="U5" s="23">
        <v>1782.6</v>
      </c>
      <c r="V5" s="23">
        <v>1920.8</v>
      </c>
      <c r="W5" s="35">
        <v>2448.6999999999998</v>
      </c>
      <c r="X5" s="35">
        <v>2527.6</v>
      </c>
      <c r="Y5" s="49">
        <v>2720.8</v>
      </c>
      <c r="Z5" s="35">
        <v>2827.8</v>
      </c>
      <c r="AA5" s="35">
        <v>2827.6000000000004</v>
      </c>
      <c r="AB5" s="35">
        <v>3396.5</v>
      </c>
      <c r="AC5" s="35">
        <v>2913.2</v>
      </c>
      <c r="AD5" s="35">
        <v>3816</v>
      </c>
      <c r="AE5" s="35">
        <v>3808</v>
      </c>
    </row>
    <row r="6" spans="1:33" ht="16.5" customHeight="1" x14ac:dyDescent="0.15">
      <c r="A6" s="86"/>
      <c r="B6" s="72" t="s">
        <v>27</v>
      </c>
      <c r="C6" s="72"/>
      <c r="D6" s="86"/>
      <c r="E6" s="88" t="s">
        <v>30</v>
      </c>
      <c r="F6" s="89"/>
      <c r="G6" s="92">
        <v>1369</v>
      </c>
      <c r="H6" s="92">
        <v>1394.7</v>
      </c>
      <c r="I6" s="92">
        <v>1331.4</v>
      </c>
      <c r="J6" s="94">
        <v>1317.1</v>
      </c>
      <c r="K6" s="94">
        <v>1321.9</v>
      </c>
      <c r="L6" s="94">
        <v>1339.9</v>
      </c>
      <c r="M6" s="94">
        <v>1403.9</v>
      </c>
      <c r="N6" s="94">
        <v>1472.8</v>
      </c>
      <c r="O6" s="94">
        <v>1673.9</v>
      </c>
      <c r="P6" s="94">
        <v>1574.8</v>
      </c>
      <c r="Q6" s="94">
        <v>1725.4</v>
      </c>
      <c r="R6" s="94">
        <v>1908.9</v>
      </c>
      <c r="S6" s="94">
        <v>2105.6999999999998</v>
      </c>
      <c r="T6" s="94">
        <v>2173</v>
      </c>
      <c r="U6" s="94">
        <v>2437.1</v>
      </c>
      <c r="V6" s="94">
        <v>2667.8</v>
      </c>
      <c r="W6" s="35">
        <v>724.6</v>
      </c>
      <c r="X6" s="35">
        <v>666.7</v>
      </c>
      <c r="Y6" s="49">
        <v>694.2</v>
      </c>
      <c r="Z6" s="35">
        <v>694.41</v>
      </c>
      <c r="AA6" s="35">
        <v>683.8</v>
      </c>
      <c r="AB6" s="35">
        <v>640.40000000000009</v>
      </c>
      <c r="AC6" s="35">
        <v>589.30000000000007</v>
      </c>
      <c r="AD6" s="35">
        <v>219</v>
      </c>
      <c r="AE6" s="35">
        <v>0</v>
      </c>
    </row>
    <row r="7" spans="1:33" ht="16.5" customHeight="1" x14ac:dyDescent="0.15">
      <c r="A7" s="87"/>
      <c r="B7" s="73" t="s">
        <v>31</v>
      </c>
      <c r="C7" s="73"/>
      <c r="D7" s="87"/>
      <c r="E7" s="90"/>
      <c r="F7" s="91"/>
      <c r="G7" s="93"/>
      <c r="H7" s="93"/>
      <c r="I7" s="93"/>
      <c r="J7" s="95"/>
      <c r="K7" s="95"/>
      <c r="L7" s="95"/>
      <c r="M7" s="95"/>
      <c r="N7" s="95"/>
      <c r="O7" s="96"/>
      <c r="P7" s="96"/>
      <c r="Q7" s="96"/>
      <c r="R7" s="96"/>
      <c r="S7" s="96"/>
      <c r="T7" s="95"/>
      <c r="U7" s="95"/>
      <c r="V7" s="95"/>
      <c r="W7" s="36">
        <v>87.7</v>
      </c>
      <c r="X7" s="36">
        <v>98.6</v>
      </c>
      <c r="Y7" s="50">
        <v>145.6</v>
      </c>
      <c r="Z7" s="36">
        <v>194.99</v>
      </c>
      <c r="AA7" s="36">
        <v>246.8</v>
      </c>
      <c r="AB7" s="36">
        <v>250.9</v>
      </c>
      <c r="AC7" s="36">
        <v>242.4</v>
      </c>
      <c r="AD7" s="36">
        <v>105</v>
      </c>
      <c r="AE7" s="36">
        <v>0</v>
      </c>
    </row>
    <row r="8" spans="1:33" ht="16.5" customHeight="1" x14ac:dyDescent="0.15">
      <c r="A8" s="111" t="s">
        <v>32</v>
      </c>
      <c r="B8" s="74" t="s">
        <v>33</v>
      </c>
      <c r="C8" s="75"/>
      <c r="D8" s="111" t="s">
        <v>32</v>
      </c>
      <c r="E8" s="74" t="s">
        <v>33</v>
      </c>
      <c r="F8" s="75"/>
      <c r="G8" s="8">
        <f>SUM(G9:G12)</f>
        <v>12568.599999999999</v>
      </c>
      <c r="H8" s="8">
        <f>SUM(H9:H12)</f>
        <v>12879.8</v>
      </c>
      <c r="I8" s="8">
        <f>SUM(I9:I12)</f>
        <v>12789.099999999999</v>
      </c>
      <c r="J8" s="21">
        <f>SUM(J9:J12)</f>
        <v>12960.1</v>
      </c>
      <c r="K8" s="21">
        <f>SUM(K9:K12)</f>
        <v>13289.2</v>
      </c>
      <c r="L8" s="21">
        <v>13599.6</v>
      </c>
      <c r="M8" s="21">
        <v>13960.5</v>
      </c>
      <c r="N8" s="21">
        <v>14102.3</v>
      </c>
      <c r="O8" s="21">
        <v>14676.8</v>
      </c>
      <c r="P8" s="21">
        <v>14868.3</v>
      </c>
      <c r="Q8" s="21">
        <v>14925.3</v>
      </c>
      <c r="R8" s="21">
        <v>15091.4</v>
      </c>
      <c r="S8" s="21">
        <v>15702.4</v>
      </c>
      <c r="T8" s="21">
        <v>15905.8</v>
      </c>
      <c r="U8" s="21">
        <v>16520.400000000001</v>
      </c>
      <c r="V8" s="21">
        <v>16698.3</v>
      </c>
      <c r="W8" s="34">
        <v>17776.2</v>
      </c>
      <c r="X8" s="34">
        <v>18392.3</v>
      </c>
      <c r="Y8" s="48">
        <v>18592.3</v>
      </c>
      <c r="Z8" s="34">
        <v>18845.7</v>
      </c>
      <c r="AA8" s="34">
        <v>18724.900000000001</v>
      </c>
      <c r="AB8" s="34">
        <v>18775.3</v>
      </c>
      <c r="AC8" s="34">
        <v>18167.399999999998</v>
      </c>
      <c r="AD8" s="34">
        <v>18086</v>
      </c>
      <c r="AE8" s="34">
        <v>19043</v>
      </c>
    </row>
    <row r="9" spans="1:33" ht="16.5" customHeight="1" x14ac:dyDescent="0.15">
      <c r="A9" s="112"/>
      <c r="B9" s="97"/>
      <c r="C9" s="4" t="s">
        <v>29</v>
      </c>
      <c r="D9" s="112"/>
      <c r="E9" s="97"/>
      <c r="F9" s="4" t="s">
        <v>29</v>
      </c>
      <c r="G9" s="12">
        <v>10403.9</v>
      </c>
      <c r="H9" s="12">
        <v>10590.9</v>
      </c>
      <c r="I9" s="12">
        <v>10681.9</v>
      </c>
      <c r="J9" s="25">
        <v>10847.4</v>
      </c>
      <c r="K9" s="25">
        <v>11176.3</v>
      </c>
      <c r="L9" s="25">
        <v>11462.1</v>
      </c>
      <c r="M9" s="25">
        <v>11755.4</v>
      </c>
      <c r="N9" s="25">
        <v>11845.4</v>
      </c>
      <c r="O9" s="25">
        <v>12090.4</v>
      </c>
      <c r="P9" s="25">
        <v>12247.5</v>
      </c>
      <c r="Q9" s="25">
        <v>12074.7</v>
      </c>
      <c r="R9" s="25">
        <v>12042.5</v>
      </c>
      <c r="S9" s="25">
        <v>12402</v>
      </c>
      <c r="T9" s="25">
        <v>12519.9</v>
      </c>
      <c r="U9" s="25">
        <v>12742.1</v>
      </c>
      <c r="V9" s="25">
        <v>12583.8</v>
      </c>
      <c r="W9" s="35">
        <v>14951.4</v>
      </c>
      <c r="X9" s="35">
        <v>15595.6</v>
      </c>
      <c r="Y9" s="49">
        <v>15748.5</v>
      </c>
      <c r="Z9" s="35">
        <v>15930.1</v>
      </c>
      <c r="AA9" s="35">
        <v>15768.7</v>
      </c>
      <c r="AB9" s="49">
        <v>15493.1</v>
      </c>
      <c r="AC9" s="35">
        <v>15156.4</v>
      </c>
      <c r="AD9" s="35">
        <v>15129</v>
      </c>
      <c r="AE9" s="35">
        <v>16143</v>
      </c>
    </row>
    <row r="10" spans="1:33" ht="16.5" customHeight="1" x14ac:dyDescent="0.15">
      <c r="A10" s="112"/>
      <c r="B10" s="98"/>
      <c r="C10" s="4" t="s">
        <v>10</v>
      </c>
      <c r="D10" s="112"/>
      <c r="E10" s="98"/>
      <c r="F10" s="4" t="s">
        <v>10</v>
      </c>
      <c r="G10" s="12">
        <v>795.8</v>
      </c>
      <c r="H10" s="12">
        <v>894.2</v>
      </c>
      <c r="I10" s="12">
        <v>775.8</v>
      </c>
      <c r="J10" s="25">
        <v>799.1</v>
      </c>
      <c r="K10" s="25">
        <v>791</v>
      </c>
      <c r="L10" s="25">
        <v>797.6</v>
      </c>
      <c r="M10" s="25">
        <v>801.6</v>
      </c>
      <c r="N10" s="25">
        <v>784.1</v>
      </c>
      <c r="O10" s="25">
        <v>912.6</v>
      </c>
      <c r="P10" s="25">
        <v>1046</v>
      </c>
      <c r="Q10" s="25">
        <v>1126.3</v>
      </c>
      <c r="R10" s="25">
        <v>1143.8</v>
      </c>
      <c r="S10" s="25">
        <v>1200.8</v>
      </c>
      <c r="T10" s="25">
        <v>1225.8</v>
      </c>
      <c r="U10" s="25">
        <v>1357.1</v>
      </c>
      <c r="V10" s="25">
        <v>1455.8</v>
      </c>
      <c r="W10" s="35">
        <v>2029.3</v>
      </c>
      <c r="X10" s="35">
        <v>2052.6</v>
      </c>
      <c r="Y10" s="49">
        <v>2041.1</v>
      </c>
      <c r="Z10" s="35">
        <v>2065.6</v>
      </c>
      <c r="AA10" s="35">
        <v>2082.3000000000002</v>
      </c>
      <c r="AB10" s="49">
        <v>2441.9</v>
      </c>
      <c r="AC10" s="35">
        <v>2213.9</v>
      </c>
      <c r="AD10" s="35">
        <v>2657</v>
      </c>
      <c r="AE10" s="35">
        <v>2900</v>
      </c>
    </row>
    <row r="11" spans="1:33" ht="16.5" customHeight="1" x14ac:dyDescent="0.15">
      <c r="A11" s="112"/>
      <c r="B11" s="98"/>
      <c r="C11" s="4" t="s">
        <v>27</v>
      </c>
      <c r="D11" s="112"/>
      <c r="E11" s="98"/>
      <c r="F11" s="100" t="s">
        <v>30</v>
      </c>
      <c r="G11" s="92">
        <v>1368.9</v>
      </c>
      <c r="H11" s="92">
        <v>1394.7</v>
      </c>
      <c r="I11" s="92">
        <v>1331.4</v>
      </c>
      <c r="J11" s="94">
        <v>1313.6</v>
      </c>
      <c r="K11" s="94">
        <v>1321.9</v>
      </c>
      <c r="L11" s="94">
        <v>1339.9</v>
      </c>
      <c r="M11" s="94">
        <v>1403.5</v>
      </c>
      <c r="N11" s="94">
        <v>1472.8</v>
      </c>
      <c r="O11" s="94">
        <v>1673.8</v>
      </c>
      <c r="P11" s="94">
        <v>1574.8</v>
      </c>
      <c r="Q11" s="94">
        <v>1724.3</v>
      </c>
      <c r="R11" s="94">
        <v>1905.1</v>
      </c>
      <c r="S11" s="94">
        <v>2099.6</v>
      </c>
      <c r="T11" s="94">
        <v>2160.1</v>
      </c>
      <c r="U11" s="94">
        <v>2421.1999999999998</v>
      </c>
      <c r="V11" s="94">
        <v>2658.7</v>
      </c>
      <c r="W11" s="35">
        <v>710.4</v>
      </c>
      <c r="X11" s="35">
        <v>648.29999999999995</v>
      </c>
      <c r="Y11" s="49">
        <v>675.6</v>
      </c>
      <c r="Z11" s="35">
        <v>670.4</v>
      </c>
      <c r="AA11" s="35">
        <v>650</v>
      </c>
      <c r="AB11" s="49">
        <v>608.70000000000005</v>
      </c>
      <c r="AC11" s="35">
        <v>568.6</v>
      </c>
      <c r="AD11" s="35">
        <v>207</v>
      </c>
      <c r="AE11" s="60" t="s">
        <v>34</v>
      </c>
    </row>
    <row r="12" spans="1:33" ht="16.5" customHeight="1" x14ac:dyDescent="0.15">
      <c r="A12" s="112"/>
      <c r="B12" s="99"/>
      <c r="C12" s="5" t="s">
        <v>31</v>
      </c>
      <c r="D12" s="112"/>
      <c r="E12" s="99"/>
      <c r="F12" s="101"/>
      <c r="G12" s="93"/>
      <c r="H12" s="93"/>
      <c r="I12" s="93"/>
      <c r="J12" s="95"/>
      <c r="K12" s="95"/>
      <c r="L12" s="95"/>
      <c r="M12" s="95"/>
      <c r="N12" s="95"/>
      <c r="O12" s="96"/>
      <c r="P12" s="96"/>
      <c r="Q12" s="96"/>
      <c r="R12" s="96"/>
      <c r="S12" s="96"/>
      <c r="T12" s="95"/>
      <c r="U12" s="95"/>
      <c r="V12" s="95"/>
      <c r="W12" s="36">
        <v>85.1</v>
      </c>
      <c r="X12" s="36">
        <v>95.8</v>
      </c>
      <c r="Y12" s="50">
        <v>127.1</v>
      </c>
      <c r="Z12" s="36">
        <v>179.6</v>
      </c>
      <c r="AA12" s="36">
        <v>223.9</v>
      </c>
      <c r="AB12" s="50">
        <v>231.6</v>
      </c>
      <c r="AC12" s="36">
        <v>228.5</v>
      </c>
      <c r="AD12" s="36">
        <v>93</v>
      </c>
      <c r="AE12" s="61" t="s">
        <v>34</v>
      </c>
    </row>
    <row r="13" spans="1:33" ht="16.5" customHeight="1" x14ac:dyDescent="0.15">
      <c r="A13" s="112"/>
      <c r="B13" s="74" t="s">
        <v>35</v>
      </c>
      <c r="C13" s="75"/>
      <c r="D13" s="112"/>
      <c r="E13" s="74" t="s">
        <v>35</v>
      </c>
      <c r="F13" s="75"/>
      <c r="G13" s="13">
        <f t="shared" ref="G13:K16" si="0">G3-G8</f>
        <v>9141.8000000000029</v>
      </c>
      <c r="H13" s="13">
        <f t="shared" si="0"/>
        <v>9200.9999999999982</v>
      </c>
      <c r="I13" s="13">
        <f t="shared" si="0"/>
        <v>10312.700000000001</v>
      </c>
      <c r="J13" s="26">
        <f t="shared" si="0"/>
        <v>10280.199999999995</v>
      </c>
      <c r="K13" s="26">
        <f t="shared" si="0"/>
        <v>10045.500000000002</v>
      </c>
      <c r="L13" s="26">
        <v>10020.700000000001</v>
      </c>
      <c r="M13" s="26">
        <v>10357.700000000001</v>
      </c>
      <c r="N13" s="26">
        <v>9862.2000000000007</v>
      </c>
      <c r="O13" s="26">
        <v>9435.4000000000015</v>
      </c>
      <c r="P13" s="26">
        <v>8952.3999999999978</v>
      </c>
      <c r="Q13" s="26">
        <v>9484.8999999999978</v>
      </c>
      <c r="R13" s="26">
        <v>9823</v>
      </c>
      <c r="S13" s="26">
        <v>11537.8</v>
      </c>
      <c r="T13" s="26">
        <v>12435.7</v>
      </c>
      <c r="U13" s="26">
        <v>13872.899999999994</v>
      </c>
      <c r="V13" s="26">
        <v>14325.899999999998</v>
      </c>
      <c r="W13" s="37">
        <v>13551.1</v>
      </c>
      <c r="X13" s="37">
        <v>12700.7</v>
      </c>
      <c r="Y13" s="37">
        <v>13390.000000000002</v>
      </c>
      <c r="Z13" s="37">
        <v>11600.21</v>
      </c>
      <c r="AA13" s="37">
        <v>8839.8999999999978</v>
      </c>
      <c r="AB13" s="37">
        <v>8683.2999999999993</v>
      </c>
      <c r="AC13" s="37">
        <v>6788.9</v>
      </c>
      <c r="AD13" s="37">
        <v>6308</v>
      </c>
      <c r="AE13" s="37">
        <v>5471</v>
      </c>
    </row>
    <row r="14" spans="1:33" ht="16.5" customHeight="1" x14ac:dyDescent="0.15">
      <c r="A14" s="112"/>
      <c r="B14" s="97"/>
      <c r="C14" s="4" t="s">
        <v>29</v>
      </c>
      <c r="D14" s="112"/>
      <c r="E14" s="97"/>
      <c r="F14" s="4" t="s">
        <v>29</v>
      </c>
      <c r="G14" s="13">
        <f t="shared" si="0"/>
        <v>8820.8000000000011</v>
      </c>
      <c r="H14" s="13">
        <f t="shared" si="0"/>
        <v>8856.9</v>
      </c>
      <c r="I14" s="13">
        <f t="shared" si="0"/>
        <v>9975.9</v>
      </c>
      <c r="J14" s="26">
        <f t="shared" si="0"/>
        <v>9959.6999999999989</v>
      </c>
      <c r="K14" s="26">
        <f t="shared" si="0"/>
        <v>9691.5</v>
      </c>
      <c r="L14" s="26">
        <v>9621.4</v>
      </c>
      <c r="M14" s="26">
        <v>10008.300000000001</v>
      </c>
      <c r="N14" s="26">
        <v>9522.6</v>
      </c>
      <c r="O14" s="26">
        <v>9084.1</v>
      </c>
      <c r="P14" s="26">
        <v>8605.0999999999985</v>
      </c>
      <c r="Q14" s="26">
        <v>9147.8999999999978</v>
      </c>
      <c r="R14" s="26">
        <v>9491.5999999999985</v>
      </c>
      <c r="S14" s="26">
        <v>11143.6</v>
      </c>
      <c r="T14" s="26">
        <v>11964.8</v>
      </c>
      <c r="U14" s="26">
        <v>13431.499999999998</v>
      </c>
      <c r="V14" s="26">
        <v>13851.8</v>
      </c>
      <c r="W14" s="35">
        <v>13114.9</v>
      </c>
      <c r="X14" s="35">
        <v>12204.5</v>
      </c>
      <c r="Y14" s="49">
        <v>12673.2</v>
      </c>
      <c r="Z14" s="35">
        <v>10874.64</v>
      </c>
      <c r="AA14" s="35">
        <v>8037.9</v>
      </c>
      <c r="AB14" s="49">
        <v>7677.7</v>
      </c>
      <c r="AC14" s="35">
        <v>6055</v>
      </c>
      <c r="AD14" s="35">
        <v>5125</v>
      </c>
      <c r="AE14" s="35">
        <v>4563</v>
      </c>
    </row>
    <row r="15" spans="1:33" ht="16.5" customHeight="1" x14ac:dyDescent="0.15">
      <c r="A15" s="112"/>
      <c r="B15" s="98"/>
      <c r="C15" s="4" t="s">
        <v>10</v>
      </c>
      <c r="D15" s="112"/>
      <c r="E15" s="98"/>
      <c r="F15" s="4" t="s">
        <v>10</v>
      </c>
      <c r="G15" s="13">
        <f t="shared" si="0"/>
        <v>320.90000000000009</v>
      </c>
      <c r="H15" s="13">
        <f t="shared" si="0"/>
        <v>344.09999999999991</v>
      </c>
      <c r="I15" s="13">
        <f t="shared" si="0"/>
        <v>336.79999999999995</v>
      </c>
      <c r="J15" s="26">
        <f t="shared" si="0"/>
        <v>316.99999999999989</v>
      </c>
      <c r="K15" s="26">
        <f t="shared" si="0"/>
        <v>354</v>
      </c>
      <c r="L15" s="26">
        <v>399.3</v>
      </c>
      <c r="M15" s="26">
        <v>348.99999999999989</v>
      </c>
      <c r="N15" s="26">
        <v>339.6</v>
      </c>
      <c r="O15" s="26">
        <v>351.19999999999993</v>
      </c>
      <c r="P15" s="26">
        <v>347.29999999999995</v>
      </c>
      <c r="Q15" s="26">
        <v>335.90000000000009</v>
      </c>
      <c r="R15" s="26">
        <v>327.60000000000014</v>
      </c>
      <c r="S15" s="26">
        <v>388.1</v>
      </c>
      <c r="T15" s="26">
        <v>458</v>
      </c>
      <c r="U15" s="26">
        <v>425.5</v>
      </c>
      <c r="V15" s="26">
        <v>465</v>
      </c>
      <c r="W15" s="35">
        <v>419.3</v>
      </c>
      <c r="X15" s="35">
        <v>475</v>
      </c>
      <c r="Y15" s="49">
        <v>679.7</v>
      </c>
      <c r="Z15" s="35">
        <v>686.17</v>
      </c>
      <c r="AA15" s="35">
        <v>745.3</v>
      </c>
      <c r="AB15" s="49">
        <v>954.6</v>
      </c>
      <c r="AC15" s="35">
        <v>699.3</v>
      </c>
      <c r="AD15" s="35">
        <v>1159</v>
      </c>
      <c r="AE15" s="35">
        <v>908</v>
      </c>
    </row>
    <row r="16" spans="1:33" ht="16.5" customHeight="1" x14ac:dyDescent="0.15">
      <c r="A16" s="112"/>
      <c r="B16" s="98"/>
      <c r="C16" s="4" t="s">
        <v>27</v>
      </c>
      <c r="D16" s="112"/>
      <c r="E16" s="98"/>
      <c r="F16" s="100" t="s">
        <v>30</v>
      </c>
      <c r="G16" s="92">
        <f t="shared" si="0"/>
        <v>9.9999999999909051E-2</v>
      </c>
      <c r="H16" s="92">
        <f t="shared" si="0"/>
        <v>0</v>
      </c>
      <c r="I16" s="92">
        <f t="shared" si="0"/>
        <v>0</v>
      </c>
      <c r="J16" s="94">
        <f t="shared" si="0"/>
        <v>3.5</v>
      </c>
      <c r="K16" s="94">
        <f t="shared" si="0"/>
        <v>0</v>
      </c>
      <c r="L16" s="94">
        <v>0</v>
      </c>
      <c r="M16" s="94">
        <v>0.40000000000009095</v>
      </c>
      <c r="N16" s="94">
        <v>0</v>
      </c>
      <c r="O16" s="94">
        <v>0.10000000000013599</v>
      </c>
      <c r="P16" s="94">
        <v>0</v>
      </c>
      <c r="Q16" s="94">
        <v>1.1000000000001364</v>
      </c>
      <c r="R16" s="94">
        <v>3.8000000000001819</v>
      </c>
      <c r="S16" s="94">
        <v>6.1</v>
      </c>
      <c r="T16" s="94">
        <v>12.900000000000091</v>
      </c>
      <c r="U16" s="94">
        <v>15.900000000000091</v>
      </c>
      <c r="V16" s="94">
        <v>9.1000000000003638</v>
      </c>
      <c r="W16" s="35">
        <v>14.2</v>
      </c>
      <c r="X16" s="35">
        <v>18.399999999999999</v>
      </c>
      <c r="Y16" s="49">
        <v>18.600000000000001</v>
      </c>
      <c r="Z16" s="35">
        <v>24.01</v>
      </c>
      <c r="AA16" s="35">
        <v>33.799999999999997</v>
      </c>
      <c r="AB16" s="49">
        <v>31.7</v>
      </c>
      <c r="AC16" s="35">
        <v>20.7</v>
      </c>
      <c r="AD16" s="35">
        <v>12</v>
      </c>
      <c r="AE16" s="60" t="s">
        <v>34</v>
      </c>
    </row>
    <row r="17" spans="1:31" ht="16.5" customHeight="1" x14ac:dyDescent="0.15">
      <c r="A17" s="113"/>
      <c r="B17" s="99"/>
      <c r="C17" s="5" t="s">
        <v>31</v>
      </c>
      <c r="D17" s="113"/>
      <c r="E17" s="99"/>
      <c r="F17" s="101"/>
      <c r="G17" s="93"/>
      <c r="H17" s="93"/>
      <c r="I17" s="93"/>
      <c r="J17" s="95"/>
      <c r="K17" s="95"/>
      <c r="L17" s="95"/>
      <c r="M17" s="95"/>
      <c r="N17" s="95"/>
      <c r="O17" s="96"/>
      <c r="P17" s="96"/>
      <c r="Q17" s="96"/>
      <c r="R17" s="96"/>
      <c r="S17" s="96"/>
      <c r="T17" s="95"/>
      <c r="U17" s="95"/>
      <c r="V17" s="95"/>
      <c r="W17" s="36">
        <v>2.7</v>
      </c>
      <c r="X17" s="36">
        <v>2.8</v>
      </c>
      <c r="Y17" s="50">
        <v>18.5</v>
      </c>
      <c r="Z17" s="36">
        <v>15.39</v>
      </c>
      <c r="AA17" s="36">
        <v>22.9</v>
      </c>
      <c r="AB17" s="50">
        <v>19.3</v>
      </c>
      <c r="AC17" s="36">
        <v>13.9</v>
      </c>
      <c r="AD17" s="36">
        <v>12</v>
      </c>
      <c r="AE17" s="61" t="s">
        <v>34</v>
      </c>
    </row>
    <row r="18" spans="1:31" ht="16.5" customHeight="1" x14ac:dyDescent="0.15">
      <c r="A18" s="102" t="s">
        <v>38</v>
      </c>
      <c r="B18" s="103"/>
      <c r="C18" s="69" t="s">
        <v>39</v>
      </c>
      <c r="D18" s="102" t="s">
        <v>38</v>
      </c>
      <c r="E18" s="103"/>
      <c r="F18" s="69" t="s">
        <v>39</v>
      </c>
      <c r="G18" s="14">
        <v>26920.5</v>
      </c>
      <c r="H18" s="14">
        <v>26070.5</v>
      </c>
      <c r="I18" s="14">
        <v>25946.3</v>
      </c>
      <c r="J18" s="27">
        <v>25765.7</v>
      </c>
      <c r="K18" s="27">
        <v>26215.9</v>
      </c>
      <c r="L18" s="27">
        <v>29721.599999999999</v>
      </c>
      <c r="M18" s="27">
        <v>30743.7</v>
      </c>
      <c r="N18" s="27">
        <v>30025.200000000001</v>
      </c>
      <c r="O18" s="27">
        <v>30339.9</v>
      </c>
      <c r="P18" s="27">
        <v>29397.7</v>
      </c>
      <c r="Q18" s="27">
        <v>28557.599999999999</v>
      </c>
      <c r="R18" s="27">
        <v>29146.2</v>
      </c>
      <c r="S18" s="27">
        <v>31373.599999999999</v>
      </c>
      <c r="T18" s="27">
        <v>32207.8</v>
      </c>
      <c r="U18" s="27">
        <v>34662.5</v>
      </c>
      <c r="V18" s="27">
        <v>36258.300000000003</v>
      </c>
      <c r="W18" s="38">
        <v>37652.199999999997</v>
      </c>
      <c r="X18" s="38">
        <v>40834.699999999997</v>
      </c>
      <c r="Y18" s="51">
        <v>43023.7</v>
      </c>
      <c r="Z18" s="38">
        <v>39531.4</v>
      </c>
      <c r="AA18" s="42">
        <v>32942.699999999997</v>
      </c>
      <c r="AB18" s="51">
        <v>35392.1</v>
      </c>
      <c r="AC18" s="42">
        <v>25344.6</v>
      </c>
      <c r="AD18" s="42">
        <v>27091</v>
      </c>
      <c r="AE18" s="42">
        <v>29019</v>
      </c>
    </row>
    <row r="19" spans="1:31" ht="16.5" customHeight="1" x14ac:dyDescent="0.15">
      <c r="A19" s="104"/>
      <c r="B19" s="105"/>
      <c r="C19" s="108"/>
      <c r="D19" s="104"/>
      <c r="E19" s="105"/>
      <c r="F19" s="108"/>
      <c r="G19" s="9">
        <v>20034.7</v>
      </c>
      <c r="H19" s="9">
        <v>20157.8</v>
      </c>
      <c r="I19" s="9">
        <v>21295.8</v>
      </c>
      <c r="J19" s="22">
        <v>21465.1</v>
      </c>
      <c r="K19" s="22">
        <v>21628.799999999999</v>
      </c>
      <c r="L19" s="22">
        <v>23658.400000000001</v>
      </c>
      <c r="M19" s="22">
        <v>25468.1</v>
      </c>
      <c r="N19" s="22">
        <v>24707.7</v>
      </c>
      <c r="O19" s="22">
        <v>25015.24755</v>
      </c>
      <c r="P19" s="22">
        <v>24217.825260000001</v>
      </c>
      <c r="Q19" s="22">
        <v>23488.626</v>
      </c>
      <c r="R19" s="22">
        <v>24275.869979999999</v>
      </c>
      <c r="S19" s="22">
        <v>26247.200000000001</v>
      </c>
      <c r="T19" s="22">
        <v>27051.3</v>
      </c>
      <c r="U19" s="22">
        <v>29192.3</v>
      </c>
      <c r="V19" s="22">
        <v>30478.7</v>
      </c>
      <c r="W19" s="39">
        <v>32117.3</v>
      </c>
      <c r="X19" s="39">
        <v>32586.1</v>
      </c>
      <c r="Y19" s="52">
        <v>34621.199999999997</v>
      </c>
      <c r="Z19" s="39">
        <v>31603.442433162825</v>
      </c>
      <c r="AA19" s="39">
        <v>25751</v>
      </c>
      <c r="AB19" s="52">
        <v>25489.8</v>
      </c>
      <c r="AC19" s="39">
        <v>23247.1</v>
      </c>
      <c r="AD19" s="39">
        <v>22907</v>
      </c>
      <c r="AE19" s="39">
        <v>23415</v>
      </c>
    </row>
    <row r="20" spans="1:31" ht="16.5" customHeight="1" x14ac:dyDescent="0.15">
      <c r="A20" s="104"/>
      <c r="B20" s="105"/>
      <c r="C20" s="109" t="s">
        <v>40</v>
      </c>
      <c r="D20" s="104"/>
      <c r="E20" s="105"/>
      <c r="F20" s="109" t="s">
        <v>40</v>
      </c>
      <c r="G20" s="11">
        <v>4013</v>
      </c>
      <c r="H20" s="11">
        <v>3952</v>
      </c>
      <c r="I20" s="11">
        <v>3965</v>
      </c>
      <c r="J20" s="24">
        <v>3924</v>
      </c>
      <c r="K20" s="24">
        <v>4009</v>
      </c>
      <c r="L20" s="24">
        <v>4094.5</v>
      </c>
      <c r="M20" s="24">
        <v>4346.6000000000004</v>
      </c>
      <c r="N20" s="24">
        <v>4060.9</v>
      </c>
      <c r="O20" s="24">
        <v>4073.4</v>
      </c>
      <c r="P20" s="24">
        <v>4270.3999999999996</v>
      </c>
      <c r="Q20" s="24">
        <v>4358.1000000000004</v>
      </c>
      <c r="R20" s="24">
        <v>4286.7</v>
      </c>
      <c r="S20" s="24">
        <v>4677.5</v>
      </c>
      <c r="T20" s="24">
        <v>4969.1000000000004</v>
      </c>
      <c r="U20" s="24">
        <v>5129.8</v>
      </c>
      <c r="V20" s="24">
        <v>5482.7</v>
      </c>
      <c r="W20" s="40">
        <v>5875.5</v>
      </c>
      <c r="X20" s="40">
        <v>6368.8</v>
      </c>
      <c r="Y20" s="53">
        <v>6815.8</v>
      </c>
      <c r="Z20" s="40">
        <v>6400.5</v>
      </c>
      <c r="AA20" s="40">
        <v>5352.2</v>
      </c>
      <c r="AB20" s="53">
        <v>6333.6</v>
      </c>
      <c r="AC20" s="40">
        <v>5046.3999999999996</v>
      </c>
      <c r="AD20" s="40">
        <v>5499</v>
      </c>
      <c r="AE20" s="40">
        <v>5552</v>
      </c>
    </row>
    <row r="21" spans="1:31" ht="16.5" customHeight="1" x14ac:dyDescent="0.15">
      <c r="A21" s="104"/>
      <c r="B21" s="105"/>
      <c r="C21" s="108"/>
      <c r="D21" s="104"/>
      <c r="E21" s="105"/>
      <c r="F21" s="108"/>
      <c r="G21" s="9">
        <v>3021</v>
      </c>
      <c r="H21" s="9">
        <v>3056</v>
      </c>
      <c r="I21" s="9">
        <v>3254</v>
      </c>
      <c r="J21" s="22">
        <v>3269</v>
      </c>
      <c r="K21" s="22">
        <v>3308</v>
      </c>
      <c r="L21" s="22">
        <v>3259.2</v>
      </c>
      <c r="M21" s="22">
        <v>3600.7</v>
      </c>
      <c r="N21" s="22">
        <v>3341.7</v>
      </c>
      <c r="O21" s="22">
        <v>3358.5183000000002</v>
      </c>
      <c r="P21" s="22">
        <v>3517.9555199999995</v>
      </c>
      <c r="Q21" s="22">
        <v>3584.5372500000003</v>
      </c>
      <c r="R21" s="22">
        <v>3570.3924299999999</v>
      </c>
      <c r="S21" s="22">
        <v>3913.2</v>
      </c>
      <c r="T21" s="22">
        <v>4173.5</v>
      </c>
      <c r="U21" s="22">
        <v>4320.3</v>
      </c>
      <c r="V21" s="22">
        <v>4608.8</v>
      </c>
      <c r="W21" s="39">
        <v>5011.8</v>
      </c>
      <c r="X21" s="39">
        <v>5082.3</v>
      </c>
      <c r="Y21" s="52">
        <v>5484.7</v>
      </c>
      <c r="Z21" s="39">
        <v>5116.8902010416696</v>
      </c>
      <c r="AA21" s="39">
        <v>4208.3999999999996</v>
      </c>
      <c r="AB21" s="52">
        <v>4103</v>
      </c>
      <c r="AC21" s="39">
        <v>4010.4</v>
      </c>
      <c r="AD21" s="39">
        <v>4235</v>
      </c>
      <c r="AE21" s="39">
        <v>4264</v>
      </c>
    </row>
    <row r="22" spans="1:31" ht="16.5" customHeight="1" x14ac:dyDescent="0.15">
      <c r="A22" s="104"/>
      <c r="B22" s="105"/>
      <c r="C22" s="109" t="s">
        <v>41</v>
      </c>
      <c r="D22" s="104"/>
      <c r="E22" s="105"/>
      <c r="F22" s="109" t="s">
        <v>41</v>
      </c>
      <c r="G22" s="11">
        <f t="shared" ref="G22:K23" si="1">G20/G18*100</f>
        <v>14.906855370442598</v>
      </c>
      <c r="H22" s="11">
        <f t="shared" si="1"/>
        <v>15.158896070270997</v>
      </c>
      <c r="I22" s="11">
        <f t="shared" si="1"/>
        <v>15.281562303681065</v>
      </c>
      <c r="J22" s="24">
        <f t="shared" si="1"/>
        <v>15.229549362136483</v>
      </c>
      <c r="K22" s="24">
        <f t="shared" si="1"/>
        <v>15.292246308537946</v>
      </c>
      <c r="L22" s="24">
        <v>13.8</v>
      </c>
      <c r="M22" s="24">
        <v>14.138181155814037</v>
      </c>
      <c r="N22" s="24">
        <v>13.524972356553826</v>
      </c>
      <c r="O22" s="24">
        <v>13.425884726053811</v>
      </c>
      <c r="P22" s="24">
        <v>14.526306479758619</v>
      </c>
      <c r="Q22" s="24">
        <v>15.260736196319019</v>
      </c>
      <c r="R22" s="24">
        <v>14.707577660209564</v>
      </c>
      <c r="S22" s="24">
        <v>14.909031797434785</v>
      </c>
      <c r="T22" s="24">
        <v>15.428250299616863</v>
      </c>
      <c r="U22" s="24">
        <v>14.799278759466283</v>
      </c>
      <c r="V22" s="24">
        <v>15.121227415515895</v>
      </c>
      <c r="W22" s="40">
        <v>15.6</v>
      </c>
      <c r="X22" s="40">
        <v>15.6</v>
      </c>
      <c r="Y22" s="53">
        <v>15.84</v>
      </c>
      <c r="Z22" s="40">
        <v>16.190926706365065</v>
      </c>
      <c r="AA22" s="40">
        <v>16.246998576315846</v>
      </c>
      <c r="AB22" s="53">
        <v>17.895519056512612</v>
      </c>
      <c r="AC22" s="40">
        <v>19.911144780347687</v>
      </c>
      <c r="AD22" s="40">
        <v>20.298254032704588</v>
      </c>
      <c r="AE22" s="40">
        <v>19.132292635859265</v>
      </c>
    </row>
    <row r="23" spans="1:31" ht="16.5" customHeight="1" x14ac:dyDescent="0.15">
      <c r="A23" s="106"/>
      <c r="B23" s="107"/>
      <c r="C23" s="110"/>
      <c r="D23" s="106"/>
      <c r="E23" s="107"/>
      <c r="F23" s="110"/>
      <c r="G23" s="14">
        <f t="shared" si="1"/>
        <v>15.078838215695766</v>
      </c>
      <c r="H23" s="14">
        <f t="shared" si="1"/>
        <v>15.160384565776027</v>
      </c>
      <c r="I23" s="14">
        <f t="shared" si="1"/>
        <v>15.280008264540426</v>
      </c>
      <c r="J23" s="27">
        <f t="shared" si="1"/>
        <v>15.229372329968182</v>
      </c>
      <c r="K23" s="27">
        <f t="shared" si="1"/>
        <v>15.294422251812398</v>
      </c>
      <c r="L23" s="27">
        <v>13.8</v>
      </c>
      <c r="M23" s="27">
        <v>14.1380786159941</v>
      </c>
      <c r="N23" s="27">
        <v>13.524933522747967</v>
      </c>
      <c r="O23" s="27">
        <v>13.4258847260538</v>
      </c>
      <c r="P23" s="27">
        <v>14.526306479758619</v>
      </c>
      <c r="Q23" s="27">
        <v>15.260736196319019</v>
      </c>
      <c r="R23" s="27">
        <v>14.707577660209564</v>
      </c>
      <c r="S23" s="27">
        <v>14.90901886677436</v>
      </c>
      <c r="T23" s="27">
        <v>15.428094028752778</v>
      </c>
      <c r="U23" s="27">
        <v>14.799450540039668</v>
      </c>
      <c r="V23" s="27">
        <v>15.121379848878069</v>
      </c>
      <c r="W23" s="41">
        <v>15.6</v>
      </c>
      <c r="X23" s="41">
        <v>15.6</v>
      </c>
      <c r="Y23" s="54">
        <v>15.84</v>
      </c>
      <c r="Z23" s="41">
        <v>16.190926706365065</v>
      </c>
      <c r="AA23" s="41">
        <v>16.342666304221193</v>
      </c>
      <c r="AB23" s="54">
        <v>16.096634732324304</v>
      </c>
      <c r="AC23" s="41">
        <v>17.251184018651792</v>
      </c>
      <c r="AD23" s="41">
        <v>18.48779848954468</v>
      </c>
      <c r="AE23" s="41">
        <v>18.210548793508437</v>
      </c>
    </row>
    <row r="24" spans="1:31" ht="16.5" customHeight="1" x14ac:dyDescent="0.15">
      <c r="A24" s="102" t="s">
        <v>42</v>
      </c>
      <c r="B24" s="114"/>
      <c r="C24" s="69" t="s">
        <v>22</v>
      </c>
      <c r="D24" s="102" t="s">
        <v>42</v>
      </c>
      <c r="E24" s="114"/>
      <c r="F24" s="69" t="s">
        <v>22</v>
      </c>
      <c r="G24" s="15">
        <v>1622</v>
      </c>
      <c r="H24" s="15">
        <v>1694</v>
      </c>
      <c r="I24" s="15">
        <v>1467</v>
      </c>
      <c r="J24" s="28">
        <v>1453</v>
      </c>
      <c r="K24" s="28">
        <v>1486</v>
      </c>
      <c r="L24" s="28">
        <v>1557.7</v>
      </c>
      <c r="M24" s="28">
        <v>1556</v>
      </c>
      <c r="N24" s="28">
        <v>1597.5</v>
      </c>
      <c r="O24" s="28">
        <v>1734.8</v>
      </c>
      <c r="P24" s="28">
        <v>1922.3</v>
      </c>
      <c r="Q24" s="28">
        <v>2016.3</v>
      </c>
      <c r="R24" s="28">
        <v>2007.5</v>
      </c>
      <c r="S24" s="28">
        <v>2262.6</v>
      </c>
      <c r="T24" s="28">
        <v>2333.1</v>
      </c>
      <c r="U24" s="28">
        <v>2470.1999999999998</v>
      </c>
      <c r="V24" s="28">
        <v>2794.4</v>
      </c>
      <c r="W24" s="42">
        <v>3177.7</v>
      </c>
      <c r="X24" s="42">
        <v>3601.6</v>
      </c>
      <c r="Y24" s="51">
        <v>3813.8</v>
      </c>
      <c r="Z24" s="42">
        <v>3912.4</v>
      </c>
      <c r="AA24" s="42">
        <v>3786</v>
      </c>
      <c r="AB24" s="51">
        <v>4689.8</v>
      </c>
      <c r="AC24" s="42">
        <v>3991.1</v>
      </c>
      <c r="AD24" s="42">
        <v>5106</v>
      </c>
      <c r="AE24" s="42">
        <v>4996</v>
      </c>
    </row>
    <row r="25" spans="1:31" ht="16.5" customHeight="1" x14ac:dyDescent="0.15">
      <c r="A25" s="104"/>
      <c r="B25" s="115"/>
      <c r="C25" s="108"/>
      <c r="D25" s="104"/>
      <c r="E25" s="115"/>
      <c r="F25" s="108"/>
      <c r="G25" s="9">
        <v>1117</v>
      </c>
      <c r="H25" s="9">
        <v>1238</v>
      </c>
      <c r="I25" s="9">
        <v>1112.5</v>
      </c>
      <c r="J25" s="22">
        <v>1116</v>
      </c>
      <c r="K25" s="22">
        <v>1144</v>
      </c>
      <c r="L25" s="22">
        <v>1230.5999999999999</v>
      </c>
      <c r="M25" s="22">
        <v>1170.9000000000001</v>
      </c>
      <c r="N25" s="22">
        <v>1201.5999999999999</v>
      </c>
      <c r="O25" s="22">
        <v>1322.43804</v>
      </c>
      <c r="P25" s="22">
        <v>1494.9727099999998</v>
      </c>
      <c r="Q25" s="22">
        <v>1570.0928099999999</v>
      </c>
      <c r="R25" s="22">
        <v>1587.5309999999999</v>
      </c>
      <c r="S25" s="22">
        <v>1710.3</v>
      </c>
      <c r="T25" s="22">
        <v>1801.4</v>
      </c>
      <c r="U25" s="22">
        <v>1830.9</v>
      </c>
      <c r="V25" s="22">
        <v>2064.8000000000002</v>
      </c>
      <c r="W25" s="39">
        <v>2448.6999999999998</v>
      </c>
      <c r="X25" s="39">
        <v>2527.6</v>
      </c>
      <c r="Y25" s="52">
        <v>2720.8</v>
      </c>
      <c r="Z25" s="39">
        <v>2827.7455447012335</v>
      </c>
      <c r="AA25" s="39">
        <v>2755</v>
      </c>
      <c r="AB25" s="52">
        <v>3295.2</v>
      </c>
      <c r="AC25" s="39">
        <v>2885.3</v>
      </c>
      <c r="AD25" s="39">
        <v>3763</v>
      </c>
      <c r="AE25" s="39">
        <v>3779</v>
      </c>
    </row>
    <row r="26" spans="1:31" ht="16.5" customHeight="1" x14ac:dyDescent="0.15">
      <c r="A26" s="104"/>
      <c r="B26" s="115"/>
      <c r="C26" s="109" t="s">
        <v>18</v>
      </c>
      <c r="D26" s="104"/>
      <c r="E26" s="115"/>
      <c r="F26" s="109" t="s">
        <v>18</v>
      </c>
      <c r="G26" s="11">
        <v>109.2</v>
      </c>
      <c r="H26" s="11">
        <v>128.69999999999999</v>
      </c>
      <c r="I26" s="11">
        <v>113.7</v>
      </c>
      <c r="J26" s="24">
        <v>114.6</v>
      </c>
      <c r="K26" s="24">
        <v>38.1</v>
      </c>
      <c r="L26" s="24">
        <v>29.5</v>
      </c>
      <c r="M26" s="24">
        <v>25.3</v>
      </c>
      <c r="N26" s="24">
        <v>21.6</v>
      </c>
      <c r="O26" s="24">
        <v>22.1</v>
      </c>
      <c r="P26" s="24">
        <v>27.5</v>
      </c>
      <c r="Q26" s="24">
        <v>9.6</v>
      </c>
      <c r="R26" s="24">
        <v>18.600000000000001</v>
      </c>
      <c r="S26" s="24">
        <v>31.7</v>
      </c>
      <c r="T26" s="24">
        <v>66.7</v>
      </c>
      <c r="U26" s="24">
        <v>212.7</v>
      </c>
      <c r="V26" s="24">
        <v>345.5</v>
      </c>
      <c r="W26" s="40">
        <v>322.10000000000002</v>
      </c>
      <c r="X26" s="40">
        <v>411.7</v>
      </c>
      <c r="Y26" s="53">
        <v>327.8</v>
      </c>
      <c r="Z26" s="40">
        <v>313</v>
      </c>
      <c r="AA26" s="40">
        <v>322.2</v>
      </c>
      <c r="AB26" s="53">
        <v>323.3</v>
      </c>
      <c r="AC26" s="40">
        <v>215</v>
      </c>
      <c r="AD26" s="40">
        <v>154</v>
      </c>
      <c r="AE26" s="40">
        <v>158</v>
      </c>
    </row>
    <row r="27" spans="1:31" ht="16.5" customHeight="1" x14ac:dyDescent="0.15">
      <c r="A27" s="104"/>
      <c r="B27" s="115"/>
      <c r="C27" s="108"/>
      <c r="D27" s="104"/>
      <c r="E27" s="115"/>
      <c r="F27" s="108"/>
      <c r="G27" s="9">
        <v>80.599999999999994</v>
      </c>
      <c r="H27" s="9">
        <v>103.4</v>
      </c>
      <c r="I27" s="9">
        <v>100.4</v>
      </c>
      <c r="J27" s="22">
        <v>103.1</v>
      </c>
      <c r="K27" s="22">
        <v>38.1</v>
      </c>
      <c r="L27" s="22">
        <v>23</v>
      </c>
      <c r="M27" s="22">
        <v>19</v>
      </c>
      <c r="N27" s="22">
        <v>16.2</v>
      </c>
      <c r="O27" s="22">
        <v>16.846830000000001</v>
      </c>
      <c r="P27" s="22">
        <v>21.386749999999999</v>
      </c>
      <c r="Q27" s="22">
        <v>7.4755199999999995</v>
      </c>
      <c r="R27" s="22">
        <v>14.708880000000001</v>
      </c>
      <c r="S27" s="22">
        <v>24</v>
      </c>
      <c r="T27" s="22">
        <v>51.5</v>
      </c>
      <c r="U27" s="22">
        <v>157.69999999999999</v>
      </c>
      <c r="V27" s="22">
        <v>255.3</v>
      </c>
      <c r="W27" s="39">
        <v>249</v>
      </c>
      <c r="X27" s="39">
        <v>289</v>
      </c>
      <c r="Y27" s="52">
        <v>233.9</v>
      </c>
      <c r="Z27" s="39">
        <v>226.22542569560528</v>
      </c>
      <c r="AA27" s="39">
        <v>232.8</v>
      </c>
      <c r="AB27" s="52">
        <v>234.1</v>
      </c>
      <c r="AC27" s="39">
        <v>156.9</v>
      </c>
      <c r="AD27" s="39">
        <v>172</v>
      </c>
      <c r="AE27" s="39">
        <v>123</v>
      </c>
    </row>
    <row r="28" spans="1:31" ht="16.5" customHeight="1" x14ac:dyDescent="0.15">
      <c r="A28" s="104"/>
      <c r="B28" s="115"/>
      <c r="C28" s="109" t="s">
        <v>43</v>
      </c>
      <c r="D28" s="104"/>
      <c r="E28" s="115"/>
      <c r="F28" s="109" t="s">
        <v>43</v>
      </c>
      <c r="G28" s="11">
        <v>330.7</v>
      </c>
      <c r="H28" s="11">
        <v>585.79999999999995</v>
      </c>
      <c r="I28" s="11">
        <v>500.1</v>
      </c>
      <c r="J28" s="24">
        <v>468.6</v>
      </c>
      <c r="K28" s="24">
        <v>452.46</v>
      </c>
      <c r="L28" s="24">
        <v>401.9</v>
      </c>
      <c r="M28" s="24">
        <v>375.9</v>
      </c>
      <c r="N28" s="24">
        <v>382.5</v>
      </c>
      <c r="O28" s="24">
        <v>404.3</v>
      </c>
      <c r="P28" s="24">
        <v>433</v>
      </c>
      <c r="Q28" s="24">
        <v>535</v>
      </c>
      <c r="R28" s="24">
        <v>508</v>
      </c>
      <c r="S28" s="24">
        <v>587.29999999999995</v>
      </c>
      <c r="T28" s="24">
        <v>606.6</v>
      </c>
      <c r="U28" s="24">
        <v>636.4</v>
      </c>
      <c r="V28" s="24">
        <v>790.7</v>
      </c>
      <c r="W28" s="40">
        <v>858.5</v>
      </c>
      <c r="X28" s="40">
        <v>883.9</v>
      </c>
      <c r="Y28" s="53">
        <v>1093.3</v>
      </c>
      <c r="Z28" s="40">
        <v>1159.4000000000001</v>
      </c>
      <c r="AA28" s="40">
        <v>1167.4000000000001</v>
      </c>
      <c r="AB28" s="53">
        <v>1395.9</v>
      </c>
      <c r="AC28" s="40">
        <v>1211.0999999999999</v>
      </c>
      <c r="AD28" s="40">
        <v>1498</v>
      </c>
      <c r="AE28" s="40">
        <v>1404</v>
      </c>
    </row>
    <row r="29" spans="1:31" ht="16.5" customHeight="1" x14ac:dyDescent="0.15">
      <c r="A29" s="104"/>
      <c r="B29" s="115"/>
      <c r="C29" s="108"/>
      <c r="D29" s="104"/>
      <c r="E29" s="115"/>
      <c r="F29" s="108"/>
      <c r="G29" s="9">
        <v>226.6</v>
      </c>
      <c r="H29" s="9">
        <v>424.7</v>
      </c>
      <c r="I29" s="9">
        <v>374.1</v>
      </c>
      <c r="J29" s="22">
        <v>354.7</v>
      </c>
      <c r="K29" s="22">
        <v>345.67</v>
      </c>
      <c r="L29" s="22">
        <v>313.5</v>
      </c>
      <c r="M29" s="22">
        <v>282.89999999999998</v>
      </c>
      <c r="N29" s="22">
        <v>287.7</v>
      </c>
      <c r="O29" s="22">
        <v>308.19788999999997</v>
      </c>
      <c r="P29" s="22">
        <v>336.7441</v>
      </c>
      <c r="Q29" s="22">
        <v>416.60449999999997</v>
      </c>
      <c r="R29" s="22">
        <v>401.72639999999996</v>
      </c>
      <c r="S29" s="22">
        <v>443.9</v>
      </c>
      <c r="T29" s="22">
        <v>468.4</v>
      </c>
      <c r="U29" s="22">
        <v>471.7</v>
      </c>
      <c r="V29" s="22">
        <v>584.25327798454055</v>
      </c>
      <c r="W29" s="39">
        <v>662</v>
      </c>
      <c r="X29" s="39">
        <v>620.5</v>
      </c>
      <c r="Y29" s="52">
        <v>780</v>
      </c>
      <c r="Z29" s="39">
        <v>837.9736694935616</v>
      </c>
      <c r="AA29" s="39">
        <v>843.3</v>
      </c>
      <c r="AB29" s="52">
        <v>1010.9</v>
      </c>
      <c r="AC29" s="39">
        <v>884</v>
      </c>
      <c r="AD29" s="39">
        <v>1119.5999999999999</v>
      </c>
      <c r="AE29" s="39">
        <v>1070</v>
      </c>
    </row>
    <row r="30" spans="1:31" ht="16.5" customHeight="1" x14ac:dyDescent="0.15">
      <c r="A30" s="104"/>
      <c r="B30" s="115"/>
      <c r="C30" s="109" t="s">
        <v>39</v>
      </c>
      <c r="D30" s="104"/>
      <c r="E30" s="115"/>
      <c r="F30" s="109" t="s">
        <v>39</v>
      </c>
      <c r="G30" s="11">
        <f t="shared" ref="G30:K31" si="2">G24-G26-G28</f>
        <v>1182.0999999999999</v>
      </c>
      <c r="H30" s="11">
        <f t="shared" si="2"/>
        <v>979.5</v>
      </c>
      <c r="I30" s="11">
        <f t="shared" si="2"/>
        <v>853.2</v>
      </c>
      <c r="J30" s="24">
        <f t="shared" si="2"/>
        <v>869.8</v>
      </c>
      <c r="K30" s="24">
        <f t="shared" si="2"/>
        <v>995.44</v>
      </c>
      <c r="L30" s="24">
        <v>1126.3</v>
      </c>
      <c r="M30" s="24">
        <v>1154.7</v>
      </c>
      <c r="N30" s="24">
        <v>1193.3</v>
      </c>
      <c r="O30" s="24">
        <v>1308.3</v>
      </c>
      <c r="P30" s="24">
        <v>1461.7</v>
      </c>
      <c r="Q30" s="24">
        <v>1471.7</v>
      </c>
      <c r="R30" s="24">
        <v>1480.7</v>
      </c>
      <c r="S30" s="24">
        <v>1643.6</v>
      </c>
      <c r="T30" s="24">
        <v>1659.7</v>
      </c>
      <c r="U30" s="24">
        <v>1621.1</v>
      </c>
      <c r="V30" s="24">
        <v>1658.2</v>
      </c>
      <c r="W30" s="40">
        <v>1997.1</v>
      </c>
      <c r="X30" s="40">
        <v>2306</v>
      </c>
      <c r="Y30" s="53">
        <v>2392.6999999999998</v>
      </c>
      <c r="Z30" s="40">
        <v>2440</v>
      </c>
      <c r="AA30" s="40">
        <v>2618.6</v>
      </c>
      <c r="AB30" s="53">
        <v>2970.6</v>
      </c>
      <c r="AC30" s="40">
        <v>2565</v>
      </c>
      <c r="AD30" s="40">
        <v>3377</v>
      </c>
      <c r="AE30" s="40">
        <v>3434</v>
      </c>
    </row>
    <row r="31" spans="1:31" ht="16.5" customHeight="1" x14ac:dyDescent="0.15">
      <c r="A31" s="104"/>
      <c r="B31" s="115"/>
      <c r="C31" s="108"/>
      <c r="D31" s="104"/>
      <c r="E31" s="115"/>
      <c r="F31" s="108"/>
      <c r="G31" s="14">
        <f t="shared" si="2"/>
        <v>809.8</v>
      </c>
      <c r="H31" s="14">
        <f t="shared" si="2"/>
        <v>709.89999999999986</v>
      </c>
      <c r="I31" s="14">
        <f t="shared" si="2"/>
        <v>638</v>
      </c>
      <c r="J31" s="27">
        <f t="shared" si="2"/>
        <v>658.2</v>
      </c>
      <c r="K31" s="27">
        <f t="shared" si="2"/>
        <v>760.23</v>
      </c>
      <c r="L31" s="27">
        <v>878.5</v>
      </c>
      <c r="M31" s="27">
        <v>868.9</v>
      </c>
      <c r="N31" s="27">
        <v>897.6</v>
      </c>
      <c r="O31" s="27">
        <v>997.31708999999989</v>
      </c>
      <c r="P31" s="27">
        <v>1136.7640899999999</v>
      </c>
      <c r="Q31" s="27">
        <v>1146.01279</v>
      </c>
      <c r="R31" s="27">
        <v>1170.9375599999998</v>
      </c>
      <c r="S31" s="27">
        <v>1242.4000000000001</v>
      </c>
      <c r="T31" s="27">
        <v>1281.5</v>
      </c>
      <c r="U31" s="27">
        <v>1201.5999999999999</v>
      </c>
      <c r="V31" s="27">
        <v>1225.2467220154597</v>
      </c>
      <c r="W31" s="39">
        <v>1537.7</v>
      </c>
      <c r="X31" s="39">
        <v>1618.1</v>
      </c>
      <c r="Y31" s="52">
        <v>1707</v>
      </c>
      <c r="Z31" s="39">
        <v>1763.5464495120666</v>
      </c>
      <c r="AA31" s="39">
        <v>1911.7</v>
      </c>
      <c r="AB31" s="52">
        <v>2284.3000000000002</v>
      </c>
      <c r="AC31" s="39">
        <v>2001.3</v>
      </c>
      <c r="AD31" s="39">
        <v>2644</v>
      </c>
      <c r="AE31" s="39">
        <v>2709</v>
      </c>
    </row>
    <row r="32" spans="1:31" ht="16.5" customHeight="1" x14ac:dyDescent="0.15">
      <c r="A32" s="104"/>
      <c r="B32" s="115"/>
      <c r="C32" s="109" t="s">
        <v>37</v>
      </c>
      <c r="D32" s="104"/>
      <c r="E32" s="115"/>
      <c r="F32" s="109" t="s">
        <v>37</v>
      </c>
      <c r="G32" s="11">
        <f t="shared" ref="G32:K33" si="3">G28/G24*100</f>
        <v>20.388409371146732</v>
      </c>
      <c r="H32" s="11">
        <f t="shared" si="3"/>
        <v>34.580873671782761</v>
      </c>
      <c r="I32" s="11">
        <f t="shared" si="3"/>
        <v>34.08997955010225</v>
      </c>
      <c r="J32" s="24">
        <f t="shared" si="3"/>
        <v>32.250516173434271</v>
      </c>
      <c r="K32" s="24">
        <f t="shared" si="3"/>
        <v>30.448183041722743</v>
      </c>
      <c r="L32" s="24">
        <v>25.8</v>
      </c>
      <c r="M32" s="24">
        <v>24.158097686375321</v>
      </c>
      <c r="N32" s="24">
        <v>23.943661971830984</v>
      </c>
      <c r="O32" s="24">
        <v>23.305280147567444</v>
      </c>
      <c r="P32" s="24">
        <v>22.525100140456743</v>
      </c>
      <c r="Q32" s="24">
        <v>26.533749938005258</v>
      </c>
      <c r="R32" s="24">
        <v>25.305105853051057</v>
      </c>
      <c r="S32" s="24">
        <v>25.956863785026073</v>
      </c>
      <c r="T32" s="24">
        <v>25.999742831426005</v>
      </c>
      <c r="U32" s="24">
        <v>25.763096105578498</v>
      </c>
      <c r="V32" s="24">
        <v>28.295877469224163</v>
      </c>
      <c r="W32" s="40">
        <v>27</v>
      </c>
      <c r="X32" s="40">
        <v>24.5</v>
      </c>
      <c r="Y32" s="53">
        <v>28.7</v>
      </c>
      <c r="Z32" s="40">
        <v>29.633984255188633</v>
      </c>
      <c r="AA32" s="40">
        <v>30.834653988378236</v>
      </c>
      <c r="AB32" s="53">
        <v>29.764595505138814</v>
      </c>
      <c r="AC32" s="40">
        <v>30.345017664303072</v>
      </c>
      <c r="AD32" s="40">
        <v>29.33803368585977</v>
      </c>
      <c r="AE32" s="40">
        <v>28.102481985588472</v>
      </c>
    </row>
    <row r="33" spans="1:33" ht="16.5" customHeight="1" x14ac:dyDescent="0.15">
      <c r="A33" s="106"/>
      <c r="B33" s="116"/>
      <c r="C33" s="110"/>
      <c r="D33" s="106"/>
      <c r="E33" s="116"/>
      <c r="F33" s="110"/>
      <c r="G33" s="14">
        <f t="shared" si="3"/>
        <v>20.286481647269472</v>
      </c>
      <c r="H33" s="14">
        <f t="shared" si="3"/>
        <v>34.305331179321485</v>
      </c>
      <c r="I33" s="14">
        <f t="shared" si="3"/>
        <v>33.626966292134838</v>
      </c>
      <c r="J33" s="27">
        <f t="shared" si="3"/>
        <v>31.783154121863799</v>
      </c>
      <c r="K33" s="27">
        <f t="shared" si="3"/>
        <v>30.215909090909093</v>
      </c>
      <c r="L33" s="27">
        <v>25.8</v>
      </c>
      <c r="M33" s="27">
        <v>24.160901870356135</v>
      </c>
      <c r="N33" s="27">
        <v>23.943075898801599</v>
      </c>
      <c r="O33" s="27">
        <v>23.305280147567441</v>
      </c>
      <c r="P33" s="27">
        <v>22.525100140456747</v>
      </c>
      <c r="Q33" s="27">
        <v>26.533749938005258</v>
      </c>
      <c r="R33" s="27">
        <v>25.305105853051057</v>
      </c>
      <c r="S33" s="27">
        <v>25.954510904519672</v>
      </c>
      <c r="T33" s="27">
        <v>26.001998445653378</v>
      </c>
      <c r="U33" s="27">
        <v>25.763285815719044</v>
      </c>
      <c r="V33" s="27">
        <v>28.295877469224163</v>
      </c>
      <c r="W33" s="41">
        <v>27</v>
      </c>
      <c r="X33" s="41">
        <v>24.5</v>
      </c>
      <c r="Y33" s="54">
        <v>28.7</v>
      </c>
      <c r="Z33" s="41">
        <v>29.633984255188633</v>
      </c>
      <c r="AA33" s="41">
        <v>30.609800362976401</v>
      </c>
      <c r="AB33" s="54">
        <v>30.677955814518086</v>
      </c>
      <c r="AC33" s="41">
        <v>30.638061899975739</v>
      </c>
      <c r="AD33" s="41">
        <v>29.75285676322083</v>
      </c>
      <c r="AE33" s="41">
        <v>28.314368880656261</v>
      </c>
    </row>
    <row r="34" spans="1:33" ht="16.5" customHeight="1" x14ac:dyDescent="0.15">
      <c r="A34" s="76" t="s">
        <v>44</v>
      </c>
      <c r="B34" s="77"/>
      <c r="C34" s="78"/>
      <c r="D34" s="76" t="s">
        <v>44</v>
      </c>
      <c r="E34" s="77"/>
      <c r="F34" s="78"/>
      <c r="G34" s="16">
        <v>62387</v>
      </c>
      <c r="H34" s="16">
        <v>63300</v>
      </c>
      <c r="I34" s="16">
        <v>64119</v>
      </c>
      <c r="J34" s="29">
        <v>64705</v>
      </c>
      <c r="K34" s="29">
        <v>65268</v>
      </c>
      <c r="L34" s="29">
        <v>66762</v>
      </c>
      <c r="M34" s="29">
        <v>67210</v>
      </c>
      <c r="N34" s="29">
        <v>67611</v>
      </c>
      <c r="O34" s="29">
        <v>67798</v>
      </c>
      <c r="P34" s="29">
        <v>68286</v>
      </c>
      <c r="Q34" s="29">
        <v>68840</v>
      </c>
      <c r="R34" s="29">
        <v>69217</v>
      </c>
      <c r="S34" s="29">
        <v>69357</v>
      </c>
      <c r="T34" s="29">
        <v>69741</v>
      </c>
      <c r="U34" s="29">
        <v>69981</v>
      </c>
      <c r="V34" s="29">
        <v>70213</v>
      </c>
      <c r="W34" s="43">
        <v>69363</v>
      </c>
      <c r="X34" s="43">
        <v>69587</v>
      </c>
      <c r="Y34" s="55">
        <v>69804</v>
      </c>
      <c r="Z34" s="43">
        <v>69872</v>
      </c>
      <c r="AA34" s="43">
        <v>69944</v>
      </c>
      <c r="AB34" s="55">
        <v>70305</v>
      </c>
      <c r="AC34" s="43">
        <v>70394</v>
      </c>
      <c r="AD34" s="43">
        <v>70531</v>
      </c>
      <c r="AE34" s="43">
        <v>70523</v>
      </c>
    </row>
    <row r="35" spans="1:33" ht="16.5" customHeight="1" x14ac:dyDescent="0.15">
      <c r="A35" s="79" t="s">
        <v>47</v>
      </c>
      <c r="B35" s="80"/>
      <c r="C35" s="81"/>
      <c r="D35" s="79" t="s">
        <v>47</v>
      </c>
      <c r="E35" s="80"/>
      <c r="F35" s="81"/>
      <c r="G35" s="17">
        <v>44747</v>
      </c>
      <c r="H35" s="17">
        <v>43891</v>
      </c>
      <c r="I35" s="17">
        <v>40119</v>
      </c>
      <c r="J35" s="30">
        <v>39839</v>
      </c>
      <c r="K35" s="32">
        <f>872928/K3</f>
        <v>37.409008900907232</v>
      </c>
      <c r="L35" s="30">
        <v>34758</v>
      </c>
      <c r="M35" s="30">
        <v>35112</v>
      </c>
      <c r="N35" s="30">
        <v>35810</v>
      </c>
      <c r="O35" s="30">
        <v>35583</v>
      </c>
      <c r="P35" s="30">
        <v>37734</v>
      </c>
      <c r="Q35" s="30">
        <v>33234</v>
      </c>
      <c r="R35" s="30">
        <v>31860</v>
      </c>
      <c r="S35" s="30">
        <v>27222</v>
      </c>
      <c r="T35" s="30">
        <v>26558</v>
      </c>
      <c r="U35" s="30">
        <v>23678</v>
      </c>
      <c r="V35" s="30">
        <v>23835</v>
      </c>
      <c r="W35" s="44">
        <v>23614</v>
      </c>
      <c r="X35" s="44">
        <v>24531</v>
      </c>
      <c r="Y35" s="56">
        <v>20983</v>
      </c>
      <c r="Z35" s="44">
        <v>22907.896265941643</v>
      </c>
      <c r="AA35" s="44">
        <v>26623</v>
      </c>
      <c r="AB35" s="56">
        <v>26562</v>
      </c>
      <c r="AC35" s="44">
        <v>28744</v>
      </c>
      <c r="AD35" s="44">
        <v>28475</v>
      </c>
      <c r="AE35" s="44">
        <v>24965</v>
      </c>
    </row>
    <row r="36" spans="1:33" ht="16.5" customHeight="1" x14ac:dyDescent="0.15">
      <c r="A36" s="79" t="s">
        <v>48</v>
      </c>
      <c r="B36" s="80"/>
      <c r="C36" s="81"/>
      <c r="D36" s="79" t="s">
        <v>48</v>
      </c>
      <c r="E36" s="80"/>
      <c r="F36" s="81"/>
      <c r="G36" s="12">
        <v>59.5</v>
      </c>
      <c r="H36" s="12">
        <f>H3/366</f>
        <v>60.33005464480874</v>
      </c>
      <c r="I36" s="12">
        <f>I3/366</f>
        <v>63.119672131147539</v>
      </c>
      <c r="J36" s="25">
        <f>J3/365</f>
        <v>63.672054794520534</v>
      </c>
      <c r="K36" s="25">
        <f>K3/365</f>
        <v>63.930684931506853</v>
      </c>
      <c r="L36" s="25">
        <v>64.713150684931506</v>
      </c>
      <c r="M36" s="25">
        <v>66.625205479452106</v>
      </c>
      <c r="N36" s="25">
        <v>65.656164383561645</v>
      </c>
      <c r="O36" s="25">
        <v>66.060821917808227</v>
      </c>
      <c r="P36" s="25">
        <v>65.262191780821908</v>
      </c>
      <c r="Q36" s="25">
        <v>66.87726027397261</v>
      </c>
      <c r="R36" s="25">
        <v>68.258630136986312</v>
      </c>
      <c r="S36" s="25">
        <v>74.599999999999994</v>
      </c>
      <c r="T36" s="25">
        <v>77.647945205479445</v>
      </c>
      <c r="U36" s="25">
        <v>83.269315068493142</v>
      </c>
      <c r="V36" s="25">
        <v>84.997808219178069</v>
      </c>
      <c r="W36" s="45">
        <v>85.8</v>
      </c>
      <c r="X36" s="45">
        <v>85.2</v>
      </c>
      <c r="Y36" s="57">
        <v>87.6</v>
      </c>
      <c r="Z36" s="45">
        <v>83.621753424657527</v>
      </c>
      <c r="AA36" s="45">
        <v>75.519999999999982</v>
      </c>
      <c r="AB36" s="57">
        <v>75.229041095890423</v>
      </c>
      <c r="AC36" s="45">
        <v>68.373424657534258</v>
      </c>
      <c r="AD36" s="45">
        <v>66.832876712328769</v>
      </c>
      <c r="AE36" s="45">
        <v>67.161643835616445</v>
      </c>
    </row>
    <row r="37" spans="1:33" ht="16.5" customHeight="1" x14ac:dyDescent="0.15">
      <c r="A37" s="82" t="s">
        <v>14</v>
      </c>
      <c r="B37" s="83"/>
      <c r="C37" s="84"/>
      <c r="D37" s="82" t="s">
        <v>14</v>
      </c>
      <c r="E37" s="83"/>
      <c r="F37" s="84"/>
      <c r="G37" s="18">
        <f>G36/G34*1000000</f>
        <v>953.72433359514002</v>
      </c>
      <c r="H37" s="18">
        <f>H36/H34*1000000</f>
        <v>953.08143198749985</v>
      </c>
      <c r="I37" s="18">
        <f>I36/I34*1000000</f>
        <v>984.41448137287762</v>
      </c>
      <c r="J37" s="31">
        <f>J36/J34*1000000</f>
        <v>984.03608368009475</v>
      </c>
      <c r="K37" s="31">
        <f>K36/K34*1000000</f>
        <v>979.51040221098935</v>
      </c>
      <c r="L37" s="31">
        <v>969.31114533614095</v>
      </c>
      <c r="M37" s="31">
        <v>991.298995379438</v>
      </c>
      <c r="N37" s="31">
        <v>971.08701814145104</v>
      </c>
      <c r="O37" s="31">
        <v>974.37714855612592</v>
      </c>
      <c r="P37" s="31">
        <v>955.71847495565578</v>
      </c>
      <c r="Q37" s="31">
        <v>971.4883828293523</v>
      </c>
      <c r="R37" s="31">
        <v>986.1541259659665</v>
      </c>
      <c r="S37" s="31">
        <v>1076</v>
      </c>
      <c r="T37" s="31">
        <v>1113.3758507259638</v>
      </c>
      <c r="U37" s="31">
        <v>1189.8846125161565</v>
      </c>
      <c r="V37" s="31">
        <v>1210.5708090977178</v>
      </c>
      <c r="W37" s="46">
        <v>1237.4000000000001</v>
      </c>
      <c r="X37" s="46">
        <v>1224.2</v>
      </c>
      <c r="Y37" s="58">
        <v>1254.9000000000001</v>
      </c>
      <c r="Z37" s="46">
        <v>1196.7848841403929</v>
      </c>
      <c r="AA37" s="46">
        <v>1079.7209195928167</v>
      </c>
      <c r="AB37" s="58">
        <v>1070.0382774467025</v>
      </c>
      <c r="AC37" s="46">
        <v>971.29619935696587</v>
      </c>
      <c r="AD37" s="46">
        <v>947.56740599635293</v>
      </c>
      <c r="AE37" s="46">
        <v>952.33673887407576</v>
      </c>
    </row>
    <row r="38" spans="1:33" ht="16.5" customHeight="1" x14ac:dyDescent="0.15">
      <c r="A38" s="2"/>
      <c r="B38" s="2"/>
      <c r="C38" s="2"/>
      <c r="D38" s="2"/>
      <c r="E38" s="2"/>
      <c r="F38" s="2"/>
      <c r="G38" s="19"/>
      <c r="H38" s="19"/>
      <c r="I38" s="19"/>
      <c r="J38" s="19"/>
      <c r="K38" s="19"/>
      <c r="L38" s="19"/>
      <c r="M38" s="19"/>
      <c r="N38" s="19"/>
      <c r="O38" s="2"/>
      <c r="P38" s="19"/>
      <c r="Q38" s="19"/>
      <c r="R38" s="19"/>
      <c r="S38" s="19"/>
      <c r="T38" s="19"/>
      <c r="U38" s="19"/>
      <c r="V38" s="19"/>
      <c r="W38" s="47"/>
      <c r="X38" s="47"/>
      <c r="Y38" s="47"/>
      <c r="Z38" s="47"/>
      <c r="AA38" s="47"/>
      <c r="AB38" s="47"/>
      <c r="AC38" s="47"/>
      <c r="AD38" s="47"/>
      <c r="AE38" s="47"/>
    </row>
    <row r="39" spans="1:33" ht="13.5" customHeight="1" x14ac:dyDescent="0.15">
      <c r="A39" s="85" t="s">
        <v>49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</row>
    <row r="40" spans="1:33" ht="16.5" customHeight="1" x14ac:dyDescent="0.15">
      <c r="A40" s="85" t="s">
        <v>3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</row>
    <row r="41" spans="1:33" ht="16.5" customHeight="1" x14ac:dyDescent="0.15">
      <c r="A41" s="85" t="s">
        <v>50</v>
      </c>
      <c r="B41" s="85"/>
      <c r="C41" s="85"/>
      <c r="D41" s="3"/>
      <c r="E41" s="3"/>
      <c r="F41" s="3"/>
      <c r="O41" s="3"/>
      <c r="AA41" s="59"/>
    </row>
    <row r="42" spans="1:33" ht="16.5" customHeight="1" x14ac:dyDescent="0.15">
      <c r="AA42" s="59"/>
    </row>
    <row r="43" spans="1:33" ht="16.5" customHeight="1" x14ac:dyDescent="0.15">
      <c r="AA43" s="59"/>
    </row>
    <row r="44" spans="1:33" ht="16.5" customHeight="1" x14ac:dyDescent="0.15">
      <c r="AA44" s="59"/>
    </row>
    <row r="45" spans="1:33" ht="16.5" customHeight="1" x14ac:dyDescent="0.15">
      <c r="AA45" s="59"/>
    </row>
    <row r="46" spans="1:33" ht="16.5" customHeight="1" x14ac:dyDescent="0.15">
      <c r="AA46" s="59"/>
    </row>
    <row r="47" spans="1:33" ht="16.5" customHeight="1" x14ac:dyDescent="0.15">
      <c r="AA47" s="59"/>
    </row>
    <row r="48" spans="1:33" ht="16.5" customHeight="1" x14ac:dyDescent="0.15">
      <c r="AA48" s="59"/>
    </row>
    <row r="49" spans="27:27" ht="16.5" customHeight="1" x14ac:dyDescent="0.15">
      <c r="AA49" s="59"/>
    </row>
    <row r="50" spans="27:27" ht="16.5" customHeight="1" x14ac:dyDescent="0.15">
      <c r="AA50" s="59"/>
    </row>
    <row r="51" spans="27:27" ht="16.5" customHeight="1" x14ac:dyDescent="0.15">
      <c r="AA51" s="59"/>
    </row>
    <row r="52" spans="27:27" ht="16.5" customHeight="1" x14ac:dyDescent="0.15">
      <c r="AA52" s="59"/>
    </row>
    <row r="53" spans="27:27" ht="16.5" customHeight="1" x14ac:dyDescent="0.15">
      <c r="AA53" s="59"/>
    </row>
  </sheetData>
  <mergeCells count="105">
    <mergeCell ref="D24:E33"/>
    <mergeCell ref="P16:P17"/>
    <mergeCell ref="Q16:Q17"/>
    <mergeCell ref="R16:R17"/>
    <mergeCell ref="S16:S17"/>
    <mergeCell ref="T16:T17"/>
    <mergeCell ref="U16:U17"/>
    <mergeCell ref="V16:V17"/>
    <mergeCell ref="A18:B23"/>
    <mergeCell ref="C18:C19"/>
    <mergeCell ref="D18:E23"/>
    <mergeCell ref="F18:F19"/>
    <mergeCell ref="C20:C21"/>
    <mergeCell ref="F20:F21"/>
    <mergeCell ref="C22:C23"/>
    <mergeCell ref="F22:F23"/>
    <mergeCell ref="A8:A17"/>
    <mergeCell ref="D8:D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U6:U7"/>
    <mergeCell ref="V6:V7"/>
    <mergeCell ref="B9:B12"/>
    <mergeCell ref="E9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A36:C36"/>
    <mergeCell ref="D36:F36"/>
    <mergeCell ref="A37:C37"/>
    <mergeCell ref="D37:F37"/>
    <mergeCell ref="A39:AG39"/>
    <mergeCell ref="A40:AG40"/>
    <mergeCell ref="A41:C41"/>
    <mergeCell ref="A4:A7"/>
    <mergeCell ref="D4:D7"/>
    <mergeCell ref="E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B6:C6"/>
    <mergeCell ref="B7:C7"/>
    <mergeCell ref="B8:C8"/>
    <mergeCell ref="E8:F8"/>
    <mergeCell ref="B13:C13"/>
    <mergeCell ref="E13:F13"/>
    <mergeCell ref="A34:C34"/>
    <mergeCell ref="D34:F34"/>
    <mergeCell ref="A35:C35"/>
    <mergeCell ref="D35:F35"/>
    <mergeCell ref="B14:B17"/>
    <mergeCell ref="E14:E17"/>
    <mergeCell ref="F16:F17"/>
    <mergeCell ref="C24:C25"/>
    <mergeCell ref="F24:F25"/>
    <mergeCell ref="C26:C27"/>
    <mergeCell ref="F26:F27"/>
    <mergeCell ref="C28:C29"/>
    <mergeCell ref="F28:F29"/>
    <mergeCell ref="C30:C31"/>
    <mergeCell ref="F30:F31"/>
    <mergeCell ref="C32:C33"/>
    <mergeCell ref="F32:F33"/>
    <mergeCell ref="A24:B33"/>
    <mergeCell ref="A1:X1"/>
    <mergeCell ref="A2:C2"/>
    <mergeCell ref="D2:F2"/>
    <mergeCell ref="A3:C3"/>
    <mergeCell ref="D3:F3"/>
    <mergeCell ref="B4:C4"/>
    <mergeCell ref="E4:F4"/>
    <mergeCell ref="B5:C5"/>
    <mergeCell ref="E5:F5"/>
  </mergeCells>
  <phoneticPr fontId="1"/>
  <pageMargins left="0.74803149606299213" right="0.62992125984251968" top="0.98425196850393704" bottom="0.98425196850393704" header="0.51181102362204722" footer="0.51181102362204722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10-11</vt:lpstr>
      <vt:lpstr>'10-11'!Print_Area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2372</cp:lastModifiedBy>
  <cp:lastPrinted>2022-04-14T02:10:01Z</cp:lastPrinted>
  <dcterms:created xsi:type="dcterms:W3CDTF">2018-01-23T05:42:26Z</dcterms:created>
  <dcterms:modified xsi:type="dcterms:W3CDTF">2023-05-30T09:48:21Z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2023-04-18T06:22:41Z</vt:filetime>
  </property>
</Properties>
</file>